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aveExternalLinkValues="0"/>
  <bookViews>
    <workbookView xWindow="240" yWindow="570" windowWidth="28455" windowHeight="11955"/>
  </bookViews>
  <sheets>
    <sheet name="без учета счетов бюджета" sheetId="2" r:id="rId1"/>
  </sheets>
  <definedNames>
    <definedName name="_xlnm.Print_Titles" localSheetId="0">'без учета счетов бюджета'!$4:$5</definedName>
  </definedNames>
  <calcPr calcId="125725"/>
</workbook>
</file>

<file path=xl/calcChain.xml><?xml version="1.0" encoding="utf-8"?>
<calcChain xmlns="http://schemas.openxmlformats.org/spreadsheetml/2006/main">
  <c r="AC8" i="2"/>
  <c r="AC9"/>
  <c r="AC10"/>
  <c r="AC11"/>
  <c r="AC12"/>
  <c r="AC13"/>
  <c r="AC14"/>
  <c r="AC16"/>
  <c r="AC17"/>
  <c r="AC19"/>
  <c r="AC20"/>
  <c r="AC21"/>
  <c r="AC22"/>
  <c r="AC23"/>
  <c r="AC24"/>
  <c r="AC26"/>
  <c r="AC27"/>
  <c r="AC28"/>
  <c r="AC29"/>
  <c r="AC31"/>
  <c r="AC33"/>
  <c r="AC34"/>
  <c r="AC35"/>
  <c r="AC36"/>
  <c r="AC37"/>
  <c r="AC38"/>
  <c r="AC40"/>
  <c r="AC41"/>
  <c r="AC43"/>
  <c r="AC44"/>
  <c r="AC45"/>
  <c r="AC46"/>
  <c r="AC48"/>
  <c r="AC49"/>
  <c r="AC51"/>
  <c r="AC7"/>
  <c r="AB16"/>
  <c r="AB17"/>
  <c r="AB19"/>
  <c r="AB20"/>
  <c r="AB21"/>
  <c r="AB22"/>
  <c r="AB23"/>
  <c r="AB24"/>
  <c r="AB26"/>
  <c r="AB27"/>
  <c r="AB28"/>
  <c r="AB29"/>
  <c r="AB31"/>
  <c r="AB33"/>
  <c r="AB34"/>
  <c r="AB35"/>
  <c r="AB36"/>
  <c r="AB37"/>
  <c r="AB38"/>
  <c r="AB40"/>
  <c r="AB41"/>
  <c r="AB43"/>
  <c r="AB44"/>
  <c r="AB45"/>
  <c r="AB46"/>
  <c r="AB48"/>
  <c r="AB49"/>
  <c r="AB51"/>
  <c r="AB7"/>
  <c r="AB8"/>
  <c r="AB9"/>
  <c r="AB10"/>
  <c r="AB11"/>
  <c r="AB12"/>
  <c r="AB13"/>
  <c r="AB14"/>
  <c r="AH12" l="1"/>
  <c r="D50"/>
  <c r="D47"/>
  <c r="D42"/>
  <c r="D39"/>
  <c r="D32"/>
  <c r="D30"/>
  <c r="D25"/>
  <c r="D18"/>
  <c r="AB18" s="1"/>
  <c r="D15"/>
  <c r="D6"/>
  <c r="AH7"/>
  <c r="AH8"/>
  <c r="AH9"/>
  <c r="AH10"/>
  <c r="AH11"/>
  <c r="AH13"/>
  <c r="AH14"/>
  <c r="AH16"/>
  <c r="AH17"/>
  <c r="AH19"/>
  <c r="AH20"/>
  <c r="AH21"/>
  <c r="AH22"/>
  <c r="AH23"/>
  <c r="AH24"/>
  <c r="AH26"/>
  <c r="AH27"/>
  <c r="AH28"/>
  <c r="AH29"/>
  <c r="AH31"/>
  <c r="AH33"/>
  <c r="AH34"/>
  <c r="AH35"/>
  <c r="AH36"/>
  <c r="AH37"/>
  <c r="AH38"/>
  <c r="AH40"/>
  <c r="AH41"/>
  <c r="AH43"/>
  <c r="AH44"/>
  <c r="AH45"/>
  <c r="AH46"/>
  <c r="AH48"/>
  <c r="AH49"/>
  <c r="AH51"/>
  <c r="AG32"/>
  <c r="F32"/>
  <c r="G32"/>
  <c r="H32"/>
  <c r="I32"/>
  <c r="J32"/>
  <c r="K32"/>
  <c r="L32"/>
  <c r="M32"/>
  <c r="N32"/>
  <c r="O32"/>
  <c r="P32"/>
  <c r="Q32"/>
  <c r="R32"/>
  <c r="S32"/>
  <c r="T32"/>
  <c r="U32"/>
  <c r="V32"/>
  <c r="W32"/>
  <c r="AG50"/>
  <c r="E50"/>
  <c r="F50"/>
  <c r="G50"/>
  <c r="H50"/>
  <c r="I50"/>
  <c r="J50"/>
  <c r="K50"/>
  <c r="L50"/>
  <c r="M50"/>
  <c r="N50"/>
  <c r="O50"/>
  <c r="P50"/>
  <c r="Q50"/>
  <c r="R50"/>
  <c r="S50"/>
  <c r="T50"/>
  <c r="U50"/>
  <c r="V50"/>
  <c r="W50"/>
  <c r="X50"/>
  <c r="Y50"/>
  <c r="Z50"/>
  <c r="AA50"/>
  <c r="AG47"/>
  <c r="E47"/>
  <c r="F47"/>
  <c r="G47"/>
  <c r="H47"/>
  <c r="I47"/>
  <c r="J47"/>
  <c r="K47"/>
  <c r="L47"/>
  <c r="M47"/>
  <c r="N47"/>
  <c r="O47"/>
  <c r="P47"/>
  <c r="Q47"/>
  <c r="R47"/>
  <c r="S47"/>
  <c r="T47"/>
  <c r="U47"/>
  <c r="V47"/>
  <c r="W47"/>
  <c r="X47"/>
  <c r="Y47"/>
  <c r="Z47"/>
  <c r="AA47"/>
  <c r="AG42"/>
  <c r="E42"/>
  <c r="F42"/>
  <c r="G42"/>
  <c r="H42"/>
  <c r="I42"/>
  <c r="J42"/>
  <c r="K42"/>
  <c r="L42"/>
  <c r="M42"/>
  <c r="N42"/>
  <c r="O42"/>
  <c r="P42"/>
  <c r="Q42"/>
  <c r="R42"/>
  <c r="S42"/>
  <c r="T42"/>
  <c r="U42"/>
  <c r="V42"/>
  <c r="W42"/>
  <c r="AG39"/>
  <c r="E39"/>
  <c r="F39"/>
  <c r="G39"/>
  <c r="H39"/>
  <c r="I39"/>
  <c r="J39"/>
  <c r="K39"/>
  <c r="L39"/>
  <c r="M39"/>
  <c r="N39"/>
  <c r="O39"/>
  <c r="P39"/>
  <c r="Q39"/>
  <c r="R39"/>
  <c r="S39"/>
  <c r="T39"/>
  <c r="U39"/>
  <c r="V39"/>
  <c r="W39"/>
  <c r="E32"/>
  <c r="X32"/>
  <c r="Y32"/>
  <c r="Z32"/>
  <c r="AA32"/>
  <c r="AG30"/>
  <c r="E30"/>
  <c r="F30"/>
  <c r="G30"/>
  <c r="H30"/>
  <c r="I30"/>
  <c r="J30"/>
  <c r="K30"/>
  <c r="L30"/>
  <c r="M30"/>
  <c r="N30"/>
  <c r="O30"/>
  <c r="P30"/>
  <c r="Q30"/>
  <c r="R30"/>
  <c r="S30"/>
  <c r="T30"/>
  <c r="U30"/>
  <c r="V30"/>
  <c r="W30"/>
  <c r="X30"/>
  <c r="Y30"/>
  <c r="Z30"/>
  <c r="AA30"/>
  <c r="AG25"/>
  <c r="E25"/>
  <c r="F25"/>
  <c r="G25"/>
  <c r="H25"/>
  <c r="I25"/>
  <c r="J25"/>
  <c r="K25"/>
  <c r="L25"/>
  <c r="M25"/>
  <c r="N25"/>
  <c r="O25"/>
  <c r="P25"/>
  <c r="Q25"/>
  <c r="R25"/>
  <c r="S25"/>
  <c r="T25"/>
  <c r="U25"/>
  <c r="V25"/>
  <c r="W25"/>
  <c r="X25"/>
  <c r="Y25"/>
  <c r="Z25"/>
  <c r="AA25"/>
  <c r="AG18"/>
  <c r="E18"/>
  <c r="F18"/>
  <c r="G18"/>
  <c r="H18"/>
  <c r="I18"/>
  <c r="J18"/>
  <c r="K18"/>
  <c r="L18"/>
  <c r="M18"/>
  <c r="N18"/>
  <c r="O18"/>
  <c r="P18"/>
  <c r="Q18"/>
  <c r="R18"/>
  <c r="S18"/>
  <c r="T18"/>
  <c r="U18"/>
  <c r="V18"/>
  <c r="W18"/>
  <c r="X18"/>
  <c r="Y18"/>
  <c r="Z18"/>
  <c r="AA18"/>
  <c r="AG15"/>
  <c r="E15"/>
  <c r="F15"/>
  <c r="G15"/>
  <c r="H15"/>
  <c r="I15"/>
  <c r="J15"/>
  <c r="K15"/>
  <c r="L15"/>
  <c r="M15"/>
  <c r="N15"/>
  <c r="O15"/>
  <c r="P15"/>
  <c r="Q15"/>
  <c r="R15"/>
  <c r="S15"/>
  <c r="T15"/>
  <c r="U15"/>
  <c r="V15"/>
  <c r="W15"/>
  <c r="X15"/>
  <c r="Y15"/>
  <c r="Z15"/>
  <c r="AA15"/>
  <c r="AG6"/>
  <c r="E6"/>
  <c r="F6"/>
  <c r="G6"/>
  <c r="H6"/>
  <c r="I6"/>
  <c r="J6"/>
  <c r="K6"/>
  <c r="L6"/>
  <c r="M6"/>
  <c r="N6"/>
  <c r="O6"/>
  <c r="P6"/>
  <c r="Q6"/>
  <c r="R6"/>
  <c r="S6"/>
  <c r="T6"/>
  <c r="U6"/>
  <c r="V6"/>
  <c r="W6"/>
  <c r="AB39" l="1"/>
  <c r="AC32"/>
  <c r="AB15"/>
  <c r="AB32"/>
  <c r="AB50"/>
  <c r="AC39"/>
  <c r="AC42"/>
  <c r="AC47"/>
  <c r="AC50"/>
  <c r="AB6"/>
  <c r="AB30"/>
  <c r="AB47"/>
  <c r="AC6"/>
  <c r="AC15"/>
  <c r="AC18"/>
  <c r="AC25"/>
  <c r="AC30"/>
  <c r="AB25"/>
  <c r="AB42"/>
  <c r="AH32"/>
  <c r="AH18"/>
  <c r="AG52"/>
  <c r="AH6"/>
  <c r="AH47"/>
  <c r="AH15"/>
  <c r="AH50"/>
  <c r="AH42"/>
  <c r="AH39"/>
  <c r="AH30"/>
  <c r="AH25"/>
  <c r="M52"/>
  <c r="Q52"/>
  <c r="E52"/>
  <c r="I52"/>
  <c r="U52"/>
  <c r="T52"/>
  <c r="L52"/>
  <c r="P52"/>
  <c r="H52"/>
  <c r="R52"/>
  <c r="J52"/>
  <c r="S52"/>
  <c r="K52"/>
  <c r="V52"/>
  <c r="N52"/>
  <c r="F52"/>
  <c r="O52"/>
  <c r="G52"/>
  <c r="D52"/>
  <c r="AB52" s="1"/>
  <c r="W52"/>
  <c r="AC52" l="1"/>
  <c r="AH52"/>
</calcChain>
</file>

<file path=xl/sharedStrings.xml><?xml version="1.0" encoding="utf-8"?>
<sst xmlns="http://schemas.openxmlformats.org/spreadsheetml/2006/main" count="177" uniqueCount="106">
  <si>
    <t/>
  </si>
  <si>
    <t xml:space="preserve">    ОБЩЕГОСУДАРСТВЕННЫЕ ВОПРОСЫ</t>
  </si>
  <si>
    <t>000</t>
  </si>
  <si>
    <t>0100</t>
  </si>
  <si>
    <t xml:space="preserve">  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</si>
  <si>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</si>
  <si>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</si>
  <si>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</si>
  <si>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</si>
  <si>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0104</t>
  </si>
  <si>
    <t xml:space="preserve">      Судебная система</t>
  </si>
  <si>
    <t>0105</t>
  </si>
  <si>
    <t xml:space="preserve">  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</si>
  <si>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</si>
  <si>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  Резервные фонды</t>
  </si>
  <si>
    <t>0111</t>
  </si>
  <si>
    <t xml:space="preserve">      Другие общегосударственные вопросы</t>
  </si>
  <si>
    <t>0113</t>
  </si>
  <si>
    <t xml:space="preserve">    НАЦИОНАЛЬНАЯ БЕЗОПАСНОСТЬ И ПРАВООХРАНИТЕЛЬНАЯ ДЕЯТЕЛЬНОСТЬ</t>
  </si>
  <si>
    <t>0300</t>
  </si>
  <si>
    <t xml:space="preserve">      Гражданская оборона</t>
  </si>
  <si>
    <t>0309</t>
  </si>
  <si>
    <t xml:space="preserve">      Защита населения и территории от чрезвычайных ситуаций природного и техногенного характера, пожарная безопасность</t>
  </si>
  <si>
    <t>0310</t>
  </si>
  <si>
    <t xml:space="preserve">    НАЦИОНАЛЬНАЯ ЭКОНОМИКА</t>
  </si>
  <si>
    <t>0400</t>
  </si>
  <si>
    <t xml:space="preserve">      Сельское хозяйство и рыболовство</t>
  </si>
  <si>
    <t>0405</t>
  </si>
  <si>
    <t xml:space="preserve">      Водное хозяйство</t>
  </si>
  <si>
    <t>0406</t>
  </si>
  <si>
    <t xml:space="preserve">      Лесное хозяйство</t>
  </si>
  <si>
    <t>0407</t>
  </si>
  <si>
    <t xml:space="preserve">      Транспорт</t>
  </si>
  <si>
    <t>0408</t>
  </si>
  <si>
    <t xml:space="preserve">      Дорожное хозяйство (дорожные фонды)</t>
  </si>
  <si>
    <t>0409</t>
  </si>
  <si>
    <t xml:space="preserve">      Другие вопросы в области национальной экономики</t>
  </si>
  <si>
    <t>0412</t>
  </si>
  <si>
    <t xml:space="preserve">    ЖИЛИЩНО-КОММУНАЛЬНОЕ ХОЗЯЙСТВО</t>
  </si>
  <si>
    <t>0500</t>
  </si>
  <si>
    <t xml:space="preserve">      Жилищное хозяйство</t>
  </si>
  <si>
    <t>0501</t>
  </si>
  <si>
    <t xml:space="preserve">      Коммунальное хозяйство</t>
  </si>
  <si>
    <t>0502</t>
  </si>
  <si>
    <t xml:space="preserve">      Благоустройство</t>
  </si>
  <si>
    <t>0503</t>
  </si>
  <si>
    <t xml:space="preserve">      Другие вопросы в области жилищно-коммунального хозяйства</t>
  </si>
  <si>
    <t>0505</t>
  </si>
  <si>
    <t xml:space="preserve">    ОХРАНА ОКРУЖАЮЩЕЙ СРЕДЫ</t>
  </si>
  <si>
    <t>0600</t>
  </si>
  <si>
    <t xml:space="preserve">      Другие вопросы в области охраны окружающей среды</t>
  </si>
  <si>
    <t>0605</t>
  </si>
  <si>
    <t xml:space="preserve">    ОБРАЗОВАНИЕ</t>
  </si>
  <si>
    <t>0700</t>
  </si>
  <si>
    <t xml:space="preserve">      Дошкольное образование</t>
  </si>
  <si>
    <t>0701</t>
  </si>
  <si>
    <t xml:space="preserve">      Общее образование</t>
  </si>
  <si>
    <t>0702</t>
  </si>
  <si>
    <t xml:space="preserve">      Дополнительное образование детей</t>
  </si>
  <si>
    <t>0703</t>
  </si>
  <si>
    <t xml:space="preserve">      Профессиональная подготовка, переподготовка и повышение квалификации</t>
  </si>
  <si>
    <t>0705</t>
  </si>
  <si>
    <t xml:space="preserve">      Молодежная политика</t>
  </si>
  <si>
    <t>0707</t>
  </si>
  <si>
    <t xml:space="preserve">      Другие вопросы в области образования</t>
  </si>
  <si>
    <t>0709</t>
  </si>
  <si>
    <t xml:space="preserve">    КУЛЬТУРА, КИНЕМАТОГРАФИЯ</t>
  </si>
  <si>
    <t>0800</t>
  </si>
  <si>
    <t xml:space="preserve">      Культура</t>
  </si>
  <si>
    <t>0801</t>
  </si>
  <si>
    <t xml:space="preserve">      Другие вопросы в области культуры, кинематографии</t>
  </si>
  <si>
    <t>0804</t>
  </si>
  <si>
    <t xml:space="preserve">    СОЦИАЛЬНАЯ ПОЛИТИКА</t>
  </si>
  <si>
    <t>1000</t>
  </si>
  <si>
    <t xml:space="preserve">      Пенсионное обеспечение</t>
  </si>
  <si>
    <t>1001</t>
  </si>
  <si>
    <t xml:space="preserve">      Социальное обеспечение населения</t>
  </si>
  <si>
    <t>1003</t>
  </si>
  <si>
    <t xml:space="preserve">      Охрана семьи и детства</t>
  </si>
  <si>
    <t>1004</t>
  </si>
  <si>
    <t xml:space="preserve">      Другие вопросы в области социальной политики</t>
  </si>
  <si>
    <t>1006</t>
  </si>
  <si>
    <t xml:space="preserve">    ФИЗИЧЕСКАЯ КУЛЬТУРА И СПОРТ</t>
  </si>
  <si>
    <t>1100</t>
  </si>
  <si>
    <t xml:space="preserve">      Массовый спорт</t>
  </si>
  <si>
    <t>1102</t>
  </si>
  <si>
    <t xml:space="preserve">      Спорт высших достижений</t>
  </si>
  <si>
    <t>1103</t>
  </si>
  <si>
    <t xml:space="preserve">    СРЕДСТВА МАССОВОЙ ИНФОРМАЦИИ</t>
  </si>
  <si>
    <t>1200</t>
  </si>
  <si>
    <t xml:space="preserve">      Периодическая печать и издательства</t>
  </si>
  <si>
    <t>1202</t>
  </si>
  <si>
    <t>ВСЕГО РАСХОДОВ:</t>
  </si>
  <si>
    <t>Наименование разделов, подразделов</t>
  </si>
  <si>
    <t>Код</t>
  </si>
  <si>
    <t>Темп роста к соответствующему периоду прошлого года, %</t>
  </si>
  <si>
    <t xml:space="preserve">План по сводной бюджетной росписи, действующей на конец отчетного периода (по состоянию на 01.07.2024 г.), Источник: Форма по ОКУД 0503117, рублей </t>
  </si>
  <si>
    <t>% исполнения годового плана
по плану по сводной бюджетной росписи по состоянию на 01.07.2024, %</t>
  </si>
  <si>
    <t xml:space="preserve">Утверждено Решением Думы Партизанского городского округа от 08.12.2023 г. № 46-Р (в редакции Решения от 14.06.2024 г. № 101-Р), рублей </t>
  </si>
  <si>
    <t>0107</t>
  </si>
  <si>
    <t xml:space="preserve">     Обеспечение проведения выборов и референдумов</t>
  </si>
  <si>
    <t xml:space="preserve">Фактически исполнено за 1 полугодие 2024 г. (по состоянию на 01.07.2024 г.), рублей </t>
  </si>
  <si>
    <t>% исполнения годового плана за 1 полугодие 2024 года 
по Решению о бюджете (по состоянию на 01.07.2024), %</t>
  </si>
  <si>
    <t>Фактически исполнено за 1 полугодие 2023 года, тыс. руб.
(по состоянию на 01.07.2023), рублей</t>
  </si>
  <si>
    <t>по состоянию на 01 июля 2024 года</t>
  </si>
  <si>
    <t xml:space="preserve">Сведения об исполнении расходов бюджета Партизанского городского округа  по разделам и подразделам классификации расходов бюджета за 1 полугодие 2024 года </t>
  </si>
</sst>
</file>

<file path=xl/styles.xml><?xml version="1.0" encoding="utf-8"?>
<styleSheet xmlns="http://schemas.openxmlformats.org/spreadsheetml/2006/main">
  <fonts count="14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color rgb="FF000000"/>
      <name val="Arial Cyr"/>
      <family val="2"/>
    </font>
    <font>
      <b/>
      <sz val="10"/>
      <color rgb="FF000000"/>
      <name val="Arial CYR"/>
      <family val="2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rgb="FFCCFFFF"/>
        <bgColor auto="1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50">
    <xf numFmtId="0" fontId="0" fillId="0" borderId="0"/>
    <xf numFmtId="0" fontId="6" fillId="0" borderId="0">
      <alignment horizontal="right"/>
    </xf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  <xf numFmtId="1" fontId="1" fillId="0" borderId="2">
      <alignment horizontal="left" vertical="top" wrapText="1" indent="2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4" fontId="12" fillId="0" borderId="2">
      <alignment horizontal="right" vertical="top" shrinkToFit="1"/>
    </xf>
    <xf numFmtId="4" fontId="12" fillId="0" borderId="2">
      <alignment horizontal="right" vertical="top" shrinkToFit="1"/>
    </xf>
    <xf numFmtId="4" fontId="12" fillId="0" borderId="2">
      <alignment horizontal="right" vertical="top" shrinkToFit="1"/>
    </xf>
    <xf numFmtId="4" fontId="12" fillId="0" borderId="2">
      <alignment horizontal="right" vertical="top" shrinkToFit="1"/>
    </xf>
    <xf numFmtId="4" fontId="12" fillId="0" borderId="2">
      <alignment horizontal="right" vertical="top" shrinkToFit="1"/>
    </xf>
    <xf numFmtId="4" fontId="12" fillId="0" borderId="2">
      <alignment horizontal="right" vertical="top" shrinkToFit="1"/>
    </xf>
    <xf numFmtId="4" fontId="12" fillId="0" borderId="2">
      <alignment horizontal="right" vertical="top" shrinkToFit="1"/>
    </xf>
    <xf numFmtId="4" fontId="12" fillId="0" borderId="2">
      <alignment horizontal="right" vertical="top" shrinkToFit="1"/>
    </xf>
    <xf numFmtId="4" fontId="12" fillId="0" borderId="2">
      <alignment horizontal="right" vertical="top" shrinkToFit="1"/>
    </xf>
    <xf numFmtId="4" fontId="12" fillId="0" borderId="2">
      <alignment horizontal="right" vertical="top" shrinkToFit="1"/>
    </xf>
    <xf numFmtId="4" fontId="12" fillId="0" borderId="2">
      <alignment horizontal="right" vertical="top" shrinkToFit="1"/>
    </xf>
    <xf numFmtId="4" fontId="13" fillId="5" borderId="2">
      <alignment horizontal="right" vertical="top" shrinkToFit="1"/>
    </xf>
    <xf numFmtId="4" fontId="12" fillId="0" borderId="2">
      <alignment horizontal="right" vertical="top" shrinkToFit="1"/>
    </xf>
    <xf numFmtId="4" fontId="12" fillId="0" borderId="2">
      <alignment horizontal="right" vertical="top" shrinkToFit="1"/>
    </xf>
    <xf numFmtId="4" fontId="12" fillId="0" borderId="2">
      <alignment horizontal="right" vertical="top" shrinkToFit="1"/>
    </xf>
    <xf numFmtId="4" fontId="12" fillId="0" borderId="2">
      <alignment horizontal="right" vertical="top" shrinkToFit="1"/>
    </xf>
    <xf numFmtId="4" fontId="12" fillId="0" borderId="2">
      <alignment horizontal="right" vertical="top" shrinkToFit="1"/>
    </xf>
    <xf numFmtId="4" fontId="12" fillId="0" borderId="2">
      <alignment horizontal="right" vertical="top" shrinkToFit="1"/>
    </xf>
    <xf numFmtId="4" fontId="12" fillId="0" borderId="2">
      <alignment horizontal="right" vertical="top" shrinkToFit="1"/>
    </xf>
    <xf numFmtId="4" fontId="12" fillId="0" borderId="2">
      <alignment horizontal="right" vertical="top" shrinkToFit="1"/>
    </xf>
    <xf numFmtId="4" fontId="12" fillId="0" borderId="2">
      <alignment horizontal="right" vertical="top" shrinkToFit="1"/>
    </xf>
    <xf numFmtId="4" fontId="12" fillId="0" borderId="2">
      <alignment horizontal="right" vertical="top" shrinkToFit="1"/>
    </xf>
    <xf numFmtId="4" fontId="12" fillId="0" borderId="2">
      <alignment horizontal="right" vertical="top" shrinkToFit="1"/>
    </xf>
    <xf numFmtId="4" fontId="12" fillId="0" borderId="2">
      <alignment horizontal="right" vertical="top" shrinkToFit="1"/>
    </xf>
  </cellStyleXfs>
  <cellXfs count="35">
    <xf numFmtId="0" fontId="0" fillId="0" borderId="0" xfId="0"/>
    <xf numFmtId="0" fontId="8" fillId="0" borderId="0" xfId="0" applyFont="1" applyProtection="1">
      <protection locked="0"/>
    </xf>
    <xf numFmtId="0" fontId="9" fillId="0" borderId="1" xfId="3" applyNumberFormat="1" applyFont="1" applyProtection="1"/>
    <xf numFmtId="0" fontId="9" fillId="0" borderId="2" xfId="7" applyNumberFormat="1" applyFont="1" applyProtection="1">
      <alignment horizontal="center" vertical="center" wrapText="1"/>
    </xf>
    <xf numFmtId="0" fontId="7" fillId="0" borderId="2" xfId="8" applyNumberFormat="1" applyFont="1" applyProtection="1">
      <alignment vertical="top" wrapText="1"/>
    </xf>
    <xf numFmtId="1" fontId="9" fillId="0" borderId="2" xfId="9" applyNumberFormat="1" applyFont="1" applyProtection="1">
      <alignment horizontal="center" vertical="top" shrinkToFit="1"/>
    </xf>
    <xf numFmtId="4" fontId="7" fillId="2" borderId="2" xfId="10" applyNumberFormat="1" applyFont="1" applyProtection="1">
      <alignment horizontal="right" vertical="top" shrinkToFit="1"/>
    </xf>
    <xf numFmtId="10" fontId="7" fillId="2" borderId="2" xfId="11" applyNumberFormat="1" applyFont="1" applyProtection="1">
      <alignment horizontal="right" vertical="top" shrinkToFit="1"/>
    </xf>
    <xf numFmtId="4" fontId="7" fillId="3" borderId="2" xfId="13" applyNumberFormat="1" applyFont="1" applyProtection="1">
      <alignment horizontal="right" vertical="top" shrinkToFit="1"/>
    </xf>
    <xf numFmtId="10" fontId="7" fillId="3" borderId="2" xfId="14" applyNumberFormat="1" applyFont="1" applyProtection="1">
      <alignment horizontal="right" vertical="top" shrinkToFit="1"/>
    </xf>
    <xf numFmtId="0" fontId="9" fillId="0" borderId="1" xfId="15" applyNumberFormat="1" applyFont="1" applyProtection="1">
      <alignment horizontal="left" wrapText="1"/>
    </xf>
    <xf numFmtId="0" fontId="10" fillId="0" borderId="0" xfId="0" applyFont="1" applyProtection="1">
      <protection locked="0"/>
    </xf>
    <xf numFmtId="1" fontId="7" fillId="0" borderId="2" xfId="9" applyNumberFormat="1" applyFont="1" applyProtection="1">
      <alignment horizontal="center" vertical="top" shrinkToFit="1"/>
    </xf>
    <xf numFmtId="0" fontId="9" fillId="0" borderId="2" xfId="8" applyNumberFormat="1" applyFont="1" applyProtection="1">
      <alignment vertical="top" wrapText="1"/>
    </xf>
    <xf numFmtId="4" fontId="9" fillId="2" borderId="2" xfId="10" applyNumberFormat="1" applyFont="1" applyProtection="1">
      <alignment horizontal="right" vertical="top" shrinkToFit="1"/>
    </xf>
    <xf numFmtId="10" fontId="9" fillId="2" borderId="2" xfId="11" applyNumberFormat="1" applyFont="1" applyProtection="1">
      <alignment horizontal="right" vertical="top" shrinkToFit="1"/>
    </xf>
    <xf numFmtId="4" fontId="9" fillId="0" borderId="2" xfId="10" applyNumberFormat="1" applyFont="1" applyFill="1" applyProtection="1">
      <alignment horizontal="right" vertical="top" shrinkToFit="1"/>
    </xf>
    <xf numFmtId="0" fontId="9" fillId="0" borderId="3" xfId="6" applyNumberFormat="1" applyFont="1" applyBorder="1" applyAlignment="1" applyProtection="1"/>
    <xf numFmtId="0" fontId="9" fillId="0" borderId="3" xfId="6" applyFont="1" applyBorder="1" applyAlignment="1"/>
    <xf numFmtId="4" fontId="7" fillId="0" borderId="2" xfId="10" applyNumberFormat="1" applyFont="1" applyFill="1" applyProtection="1">
      <alignment horizontal="right" vertical="top" shrinkToFit="1"/>
    </xf>
    <xf numFmtId="0" fontId="7" fillId="0" borderId="4" xfId="12" applyNumberFormat="1" applyFont="1" applyBorder="1" applyAlignment="1" applyProtection="1"/>
    <xf numFmtId="0" fontId="7" fillId="0" borderId="5" xfId="12" applyFont="1" applyBorder="1" applyAlignment="1"/>
    <xf numFmtId="4" fontId="7" fillId="0" borderId="2" xfId="13" applyNumberFormat="1" applyFont="1" applyFill="1" applyProtection="1">
      <alignment horizontal="right" vertical="top" shrinkToFit="1"/>
    </xf>
    <xf numFmtId="0" fontId="11" fillId="0" borderId="3" xfId="6" applyFont="1" applyBorder="1" applyAlignment="1"/>
    <xf numFmtId="0" fontId="11" fillId="0" borderId="1" xfId="3" applyNumberFormat="1" applyFont="1" applyProtection="1"/>
    <xf numFmtId="0" fontId="11" fillId="0" borderId="0" xfId="0" applyFont="1" applyProtection="1">
      <protection locked="0"/>
    </xf>
    <xf numFmtId="4" fontId="10" fillId="0" borderId="2" xfId="10" applyNumberFormat="1" applyFont="1" applyFill="1" applyProtection="1">
      <alignment horizontal="right" vertical="top" shrinkToFit="1"/>
    </xf>
    <xf numFmtId="4" fontId="8" fillId="0" borderId="2" xfId="10" applyNumberFormat="1" applyFont="1" applyFill="1" applyProtection="1">
      <alignment horizontal="right" vertical="top" shrinkToFit="1"/>
    </xf>
    <xf numFmtId="49" fontId="9" fillId="0" borderId="2" xfId="9" applyNumberFormat="1" applyFont="1" applyProtection="1">
      <alignment horizontal="center" vertical="top" shrinkToFit="1"/>
    </xf>
    <xf numFmtId="0" fontId="9" fillId="0" borderId="1" xfId="15" applyNumberFormat="1" applyFont="1" applyProtection="1">
      <alignment horizontal="left" wrapText="1"/>
    </xf>
    <xf numFmtId="0" fontId="9" fillId="0" borderId="1" xfId="15" applyFont="1">
      <alignment horizontal="left" wrapText="1"/>
    </xf>
    <xf numFmtId="0" fontId="9" fillId="0" borderId="2" xfId="7" applyNumberFormat="1" applyFont="1" applyProtection="1">
      <alignment horizontal="center" vertical="center" wrapText="1"/>
    </xf>
    <xf numFmtId="0" fontId="9" fillId="0" borderId="2" xfId="7" applyFont="1">
      <alignment horizontal="center" vertical="center" wrapText="1"/>
    </xf>
    <xf numFmtId="0" fontId="7" fillId="0" borderId="1" xfId="4" applyNumberFormat="1" applyFont="1" applyAlignment="1" applyProtection="1">
      <alignment horizontal="center" wrapText="1"/>
    </xf>
    <xf numFmtId="0" fontId="7" fillId="0" borderId="1" xfId="5" applyNumberFormat="1" applyFont="1" applyAlignment="1" applyProtection="1">
      <alignment horizontal="center"/>
    </xf>
  </cellXfs>
  <cellStyles count="50">
    <cellStyle name="br" xfId="18"/>
    <cellStyle name="col" xfId="17"/>
    <cellStyle name="dtrow" xfId="1"/>
    <cellStyle name="style0" xfId="19"/>
    <cellStyle name="td" xfId="20"/>
    <cellStyle name="tr" xfId="16"/>
    <cellStyle name="xl21" xfId="21"/>
    <cellStyle name="xl22" xfId="7"/>
    <cellStyle name="xl23" xfId="22"/>
    <cellStyle name="xl24" xfId="3"/>
    <cellStyle name="xl25" xfId="9"/>
    <cellStyle name="xl26" xfId="12"/>
    <cellStyle name="xl27" xfId="23"/>
    <cellStyle name="xl27 10" xfId="34"/>
    <cellStyle name="xl27 11" xfId="35"/>
    <cellStyle name="xl27 12" xfId="36"/>
    <cellStyle name="xl27 13" xfId="38"/>
    <cellStyle name="xl27 14" xfId="39"/>
    <cellStyle name="xl27 15" xfId="40"/>
    <cellStyle name="xl27 16" xfId="41"/>
    <cellStyle name="xl27 17" xfId="42"/>
    <cellStyle name="xl27 18" xfId="43"/>
    <cellStyle name="xl27 19" xfId="44"/>
    <cellStyle name="xl27 2" xfId="26"/>
    <cellStyle name="xl27 20" xfId="45"/>
    <cellStyle name="xl27 21" xfId="46"/>
    <cellStyle name="xl27 22" xfId="47"/>
    <cellStyle name="xl27 23" xfId="48"/>
    <cellStyle name="xl27 24" xfId="49"/>
    <cellStyle name="xl27 3" xfId="27"/>
    <cellStyle name="xl27 4" xfId="28"/>
    <cellStyle name="xl27 5" xfId="29"/>
    <cellStyle name="xl27 6" xfId="30"/>
    <cellStyle name="xl27 7" xfId="31"/>
    <cellStyle name="xl27 8" xfId="32"/>
    <cellStyle name="xl27 9" xfId="33"/>
    <cellStyle name="xl28" xfId="13"/>
    <cellStyle name="xl29" xfId="2"/>
    <cellStyle name="xl30" xfId="15"/>
    <cellStyle name="xl31" xfId="24"/>
    <cellStyle name="xl32" xfId="14"/>
    <cellStyle name="xl33" xfId="4"/>
    <cellStyle name="xl34" xfId="5"/>
    <cellStyle name="xl35" xfId="6"/>
    <cellStyle name="xl36" xfId="25"/>
    <cellStyle name="xl37" xfId="8"/>
    <cellStyle name="xl38" xfId="10"/>
    <cellStyle name="xl38 2" xfId="37"/>
    <cellStyle name="xl39" xfId="11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54"/>
  <sheetViews>
    <sheetView showGridLines="0" tabSelected="1" zoomScale="90" zoomScaleNormal="90" zoomScaleSheetLayoutView="100" workbookViewId="0">
      <pane xSplit="3" ySplit="5" topLeftCell="D45" activePane="bottomRight" state="frozen"/>
      <selection pane="topRight" activeCell="D1" sqref="D1"/>
      <selection pane="bottomLeft" activeCell="A6" sqref="A6"/>
      <selection pane="bottomRight" activeCell="W10" sqref="W10"/>
    </sheetView>
  </sheetViews>
  <sheetFormatPr defaultRowHeight="15.75" outlineLevelRow="1"/>
  <cols>
    <col min="1" max="1" width="40" style="1" customWidth="1"/>
    <col min="2" max="2" width="9.140625" style="1" hidden="1"/>
    <col min="3" max="3" width="18.7109375" style="1" customWidth="1"/>
    <col min="4" max="4" width="29.7109375" style="25" customWidth="1"/>
    <col min="5" max="5" width="23.42578125" style="1" customWidth="1"/>
    <col min="6" max="22" width="9.140625" style="1" hidden="1"/>
    <col min="23" max="23" width="19.5703125" style="1" customWidth="1"/>
    <col min="24" max="27" width="9.140625" style="1" hidden="1"/>
    <col min="28" max="28" width="23.28515625" style="1" customWidth="1"/>
    <col min="29" max="29" width="22.85546875" style="1" customWidth="1"/>
    <col min="30" max="32" width="9.140625" style="1" hidden="1"/>
    <col min="33" max="33" width="22.85546875" style="1" customWidth="1"/>
    <col min="34" max="34" width="23.42578125" style="1" customWidth="1"/>
    <col min="35" max="16384" width="9.140625" style="1"/>
  </cols>
  <sheetData>
    <row r="1" spans="1:34" ht="44.25" customHeight="1">
      <c r="A1" s="33" t="s">
        <v>105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</row>
    <row r="2" spans="1:34" ht="15.75" customHeight="1">
      <c r="A2" s="34" t="s">
        <v>104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</row>
    <row r="3" spans="1:34" ht="12.75" customHeight="1">
      <c r="A3" s="17"/>
      <c r="B3" s="18"/>
      <c r="C3" s="18"/>
      <c r="D3" s="23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</row>
    <row r="4" spans="1:34" ht="38.25" customHeight="1">
      <c r="A4" s="31" t="s">
        <v>93</v>
      </c>
      <c r="B4" s="31" t="s">
        <v>0</v>
      </c>
      <c r="C4" s="31" t="s">
        <v>94</v>
      </c>
      <c r="D4" s="31" t="s">
        <v>98</v>
      </c>
      <c r="E4" s="31" t="s">
        <v>96</v>
      </c>
      <c r="F4" s="31" t="s">
        <v>0</v>
      </c>
      <c r="G4" s="31" t="s">
        <v>0</v>
      </c>
      <c r="H4" s="31" t="s">
        <v>0</v>
      </c>
      <c r="I4" s="31" t="s">
        <v>0</v>
      </c>
      <c r="J4" s="31" t="s">
        <v>0</v>
      </c>
      <c r="K4" s="31" t="s">
        <v>0</v>
      </c>
      <c r="L4" s="31" t="s">
        <v>0</v>
      </c>
      <c r="M4" s="31" t="s">
        <v>0</v>
      </c>
      <c r="N4" s="31" t="s">
        <v>0</v>
      </c>
      <c r="O4" s="31" t="s">
        <v>0</v>
      </c>
      <c r="P4" s="3" t="s">
        <v>0</v>
      </c>
      <c r="Q4" s="31" t="s">
        <v>0</v>
      </c>
      <c r="R4" s="31" t="s">
        <v>0</v>
      </c>
      <c r="S4" s="31" t="s">
        <v>0</v>
      </c>
      <c r="T4" s="31" t="s">
        <v>0</v>
      </c>
      <c r="U4" s="31" t="s">
        <v>0</v>
      </c>
      <c r="V4" s="3" t="s">
        <v>0</v>
      </c>
      <c r="W4" s="31" t="s">
        <v>101</v>
      </c>
      <c r="X4" s="31" t="s">
        <v>0</v>
      </c>
      <c r="Y4" s="31" t="s">
        <v>0</v>
      </c>
      <c r="Z4" s="3" t="s">
        <v>0</v>
      </c>
      <c r="AA4" s="31" t="s">
        <v>0</v>
      </c>
      <c r="AB4" s="31" t="s">
        <v>102</v>
      </c>
      <c r="AC4" s="31" t="s">
        <v>97</v>
      </c>
      <c r="AD4" s="31" t="s">
        <v>0</v>
      </c>
      <c r="AE4" s="31" t="s">
        <v>0</v>
      </c>
      <c r="AF4" s="31" t="s">
        <v>0</v>
      </c>
      <c r="AG4" s="31" t="s">
        <v>103</v>
      </c>
      <c r="AH4" s="31" t="s">
        <v>95</v>
      </c>
    </row>
    <row r="5" spans="1:34" ht="111.75" customHeight="1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"/>
      <c r="Q5" s="32"/>
      <c r="R5" s="32"/>
      <c r="S5" s="32"/>
      <c r="T5" s="32"/>
      <c r="U5" s="32"/>
      <c r="V5" s="3"/>
      <c r="W5" s="32"/>
      <c r="X5" s="32"/>
      <c r="Y5" s="32"/>
      <c r="Z5" s="3"/>
      <c r="AA5" s="32"/>
      <c r="AB5" s="32"/>
      <c r="AC5" s="32"/>
      <c r="AD5" s="32"/>
      <c r="AE5" s="32"/>
      <c r="AF5" s="32"/>
      <c r="AG5" s="32"/>
      <c r="AH5" s="32"/>
    </row>
    <row r="6" spans="1:34" s="11" customFormat="1" ht="31.5">
      <c r="A6" s="4" t="s">
        <v>1</v>
      </c>
      <c r="B6" s="12" t="s">
        <v>2</v>
      </c>
      <c r="C6" s="12" t="s">
        <v>3</v>
      </c>
      <c r="D6" s="26">
        <f t="shared" ref="D6:W6" si="0">SUM(D7:D14)</f>
        <v>321302454.08000004</v>
      </c>
      <c r="E6" s="26">
        <f t="shared" si="0"/>
        <v>321302454.08000004</v>
      </c>
      <c r="F6" s="26">
        <f t="shared" si="0"/>
        <v>0</v>
      </c>
      <c r="G6" s="26">
        <f t="shared" si="0"/>
        <v>0</v>
      </c>
      <c r="H6" s="26">
        <f t="shared" si="0"/>
        <v>0</v>
      </c>
      <c r="I6" s="26">
        <f t="shared" si="0"/>
        <v>0</v>
      </c>
      <c r="J6" s="26">
        <f t="shared" si="0"/>
        <v>0</v>
      </c>
      <c r="K6" s="26">
        <f t="shared" si="0"/>
        <v>0</v>
      </c>
      <c r="L6" s="26">
        <f t="shared" si="0"/>
        <v>0</v>
      </c>
      <c r="M6" s="26">
        <f t="shared" si="0"/>
        <v>0</v>
      </c>
      <c r="N6" s="26">
        <f t="shared" si="0"/>
        <v>0</v>
      </c>
      <c r="O6" s="26">
        <f t="shared" si="0"/>
        <v>0</v>
      </c>
      <c r="P6" s="26">
        <f t="shared" si="0"/>
        <v>0</v>
      </c>
      <c r="Q6" s="26">
        <f t="shared" si="0"/>
        <v>0</v>
      </c>
      <c r="R6" s="26">
        <f t="shared" si="0"/>
        <v>0</v>
      </c>
      <c r="S6" s="26">
        <f t="shared" si="0"/>
        <v>0</v>
      </c>
      <c r="T6" s="26">
        <f t="shared" si="0"/>
        <v>0</v>
      </c>
      <c r="U6" s="26">
        <f t="shared" si="0"/>
        <v>0</v>
      </c>
      <c r="V6" s="26">
        <f t="shared" si="0"/>
        <v>0</v>
      </c>
      <c r="W6" s="26">
        <f t="shared" si="0"/>
        <v>135713714.13999999</v>
      </c>
      <c r="X6" s="19">
        <v>0</v>
      </c>
      <c r="Y6" s="19">
        <v>0</v>
      </c>
      <c r="Z6" s="19">
        <v>58343125.649999999</v>
      </c>
      <c r="AA6" s="19">
        <v>-58343125.649999999</v>
      </c>
      <c r="AB6" s="19">
        <f t="shared" ref="AB6:AB13" si="1">IF(D6=0,"--",W6/D6*100)</f>
        <v>42.2386173577775</v>
      </c>
      <c r="AC6" s="19">
        <f>IF(E6=0,"--",W6/E6*100)</f>
        <v>42.2386173577775</v>
      </c>
      <c r="AD6" s="19">
        <v>0</v>
      </c>
      <c r="AE6" s="19">
        <v>0</v>
      </c>
      <c r="AF6" s="19">
        <v>0</v>
      </c>
      <c r="AG6" s="19">
        <f t="shared" ref="AG6" si="2">SUM(AG7:AG14)</f>
        <v>106795652.33</v>
      </c>
      <c r="AH6" s="19">
        <f>IF(AG6=0,"--",W6/AG6*100)</f>
        <v>127.07793920359491</v>
      </c>
    </row>
    <row r="7" spans="1:34" ht="63" outlineLevel="1">
      <c r="A7" s="13" t="s">
        <v>4</v>
      </c>
      <c r="B7" s="5" t="s">
        <v>2</v>
      </c>
      <c r="C7" s="5" t="s">
        <v>5</v>
      </c>
      <c r="D7" s="27">
        <v>5645319.4000000004</v>
      </c>
      <c r="E7" s="27">
        <v>5645319.4000000004</v>
      </c>
      <c r="F7" s="27">
        <v>0</v>
      </c>
      <c r="G7" s="27">
        <v>0</v>
      </c>
      <c r="H7" s="27">
        <v>0</v>
      </c>
      <c r="I7" s="27">
        <v>0</v>
      </c>
      <c r="J7" s="27">
        <v>0</v>
      </c>
      <c r="K7" s="27">
        <v>0</v>
      </c>
      <c r="L7" s="27">
        <v>0</v>
      </c>
      <c r="M7" s="27">
        <v>0</v>
      </c>
      <c r="N7" s="27">
        <v>0</v>
      </c>
      <c r="O7" s="27">
        <v>0</v>
      </c>
      <c r="P7" s="27">
        <v>0</v>
      </c>
      <c r="Q7" s="27">
        <v>0</v>
      </c>
      <c r="R7" s="27">
        <v>0</v>
      </c>
      <c r="S7" s="27">
        <v>0</v>
      </c>
      <c r="T7" s="27">
        <v>0</v>
      </c>
      <c r="U7" s="27">
        <v>0</v>
      </c>
      <c r="V7" s="27">
        <v>0</v>
      </c>
      <c r="W7" s="27">
        <v>3735546.35</v>
      </c>
      <c r="X7" s="16">
        <v>0</v>
      </c>
      <c r="Y7" s="16">
        <v>0</v>
      </c>
      <c r="Z7" s="16">
        <v>750534.06</v>
      </c>
      <c r="AA7" s="16">
        <v>-750534.06</v>
      </c>
      <c r="AB7" s="16">
        <f t="shared" si="1"/>
        <v>66.17068203439473</v>
      </c>
      <c r="AC7" s="16">
        <f>IF(E7=0,"--",W7/E7*100)</f>
        <v>66.17068203439473</v>
      </c>
      <c r="AD7" s="14">
        <v>0</v>
      </c>
      <c r="AE7" s="15">
        <v>0</v>
      </c>
      <c r="AF7" s="14">
        <v>0</v>
      </c>
      <c r="AG7" s="16">
        <v>1341856.0900000001</v>
      </c>
      <c r="AH7" s="16">
        <f t="shared" ref="AH7:AH52" si="3">IF(AG7=0,"--",W7/AG7*100)</f>
        <v>278.38651088135691</v>
      </c>
    </row>
    <row r="8" spans="1:34" ht="78.75" outlineLevel="1">
      <c r="A8" s="13" t="s">
        <v>6</v>
      </c>
      <c r="B8" s="5" t="s">
        <v>2</v>
      </c>
      <c r="C8" s="5" t="s">
        <v>7</v>
      </c>
      <c r="D8" s="27">
        <v>11395296.609999999</v>
      </c>
      <c r="E8" s="27">
        <v>11395296.609999999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7">
        <v>0</v>
      </c>
      <c r="N8" s="27">
        <v>0</v>
      </c>
      <c r="O8" s="27">
        <v>0</v>
      </c>
      <c r="P8" s="27">
        <v>0</v>
      </c>
      <c r="Q8" s="27">
        <v>0</v>
      </c>
      <c r="R8" s="27">
        <v>0</v>
      </c>
      <c r="S8" s="27">
        <v>0</v>
      </c>
      <c r="T8" s="27">
        <v>0</v>
      </c>
      <c r="U8" s="27">
        <v>0</v>
      </c>
      <c r="V8" s="27">
        <v>0</v>
      </c>
      <c r="W8" s="27">
        <v>4946831</v>
      </c>
      <c r="X8" s="16">
        <v>0</v>
      </c>
      <c r="Y8" s="16">
        <v>0</v>
      </c>
      <c r="Z8" s="16">
        <v>1994884.26</v>
      </c>
      <c r="AA8" s="16">
        <v>-1994884.26</v>
      </c>
      <c r="AB8" s="16">
        <f t="shared" si="1"/>
        <v>43.411164880595422</v>
      </c>
      <c r="AC8" s="16">
        <f t="shared" ref="AC8:AC51" si="4">IF(E8=0,"--",W8/E8*100)</f>
        <v>43.411164880595422</v>
      </c>
      <c r="AD8" s="14">
        <v>0</v>
      </c>
      <c r="AE8" s="15">
        <v>0</v>
      </c>
      <c r="AF8" s="14">
        <v>0</v>
      </c>
      <c r="AG8" s="16">
        <v>4046796.59</v>
      </c>
      <c r="AH8" s="16">
        <f t="shared" si="3"/>
        <v>122.24066344782602</v>
      </c>
    </row>
    <row r="9" spans="1:34" ht="78.75" outlineLevel="1">
      <c r="A9" s="13" t="s">
        <v>8</v>
      </c>
      <c r="B9" s="5" t="s">
        <v>2</v>
      </c>
      <c r="C9" s="5" t="s">
        <v>9</v>
      </c>
      <c r="D9" s="27">
        <v>102119000.7</v>
      </c>
      <c r="E9" s="27">
        <v>102119000.7</v>
      </c>
      <c r="F9" s="27">
        <v>0</v>
      </c>
      <c r="G9" s="27">
        <v>0</v>
      </c>
      <c r="H9" s="27">
        <v>0</v>
      </c>
      <c r="I9" s="27">
        <v>0</v>
      </c>
      <c r="J9" s="27">
        <v>0</v>
      </c>
      <c r="K9" s="27">
        <v>0</v>
      </c>
      <c r="L9" s="27">
        <v>0</v>
      </c>
      <c r="M9" s="27">
        <v>0</v>
      </c>
      <c r="N9" s="27">
        <v>0</v>
      </c>
      <c r="O9" s="27">
        <v>0</v>
      </c>
      <c r="P9" s="27">
        <v>0</v>
      </c>
      <c r="Q9" s="27">
        <v>0</v>
      </c>
      <c r="R9" s="27">
        <v>0</v>
      </c>
      <c r="S9" s="27">
        <v>0</v>
      </c>
      <c r="T9" s="27">
        <v>0</v>
      </c>
      <c r="U9" s="27">
        <v>0</v>
      </c>
      <c r="V9" s="27">
        <v>0</v>
      </c>
      <c r="W9" s="27">
        <v>44195510.82</v>
      </c>
      <c r="X9" s="16">
        <v>0</v>
      </c>
      <c r="Y9" s="16">
        <v>0</v>
      </c>
      <c r="Z9" s="16">
        <v>18165649.66</v>
      </c>
      <c r="AA9" s="16">
        <v>-18165649.66</v>
      </c>
      <c r="AB9" s="16">
        <f t="shared" si="1"/>
        <v>43.278440365701698</v>
      </c>
      <c r="AC9" s="16">
        <f t="shared" si="4"/>
        <v>43.278440365701698</v>
      </c>
      <c r="AD9" s="14">
        <v>0</v>
      </c>
      <c r="AE9" s="15">
        <v>0</v>
      </c>
      <c r="AF9" s="14">
        <v>0</v>
      </c>
      <c r="AG9" s="16">
        <v>26584197.02</v>
      </c>
      <c r="AH9" s="16">
        <f t="shared" si="3"/>
        <v>166.24730394057244</v>
      </c>
    </row>
    <row r="10" spans="1:34" outlineLevel="1">
      <c r="A10" s="13" t="s">
        <v>10</v>
      </c>
      <c r="B10" s="5" t="s">
        <v>2</v>
      </c>
      <c r="C10" s="5" t="s">
        <v>11</v>
      </c>
      <c r="D10" s="27">
        <v>31671</v>
      </c>
      <c r="E10" s="27">
        <v>31671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7">
        <v>0</v>
      </c>
      <c r="Q10" s="27">
        <v>0</v>
      </c>
      <c r="R10" s="27">
        <v>0</v>
      </c>
      <c r="S10" s="27">
        <v>0</v>
      </c>
      <c r="T10" s="27">
        <v>0</v>
      </c>
      <c r="U10" s="27">
        <v>0</v>
      </c>
      <c r="V10" s="27">
        <v>0</v>
      </c>
      <c r="W10" s="27">
        <v>0</v>
      </c>
      <c r="X10" s="16">
        <v>0</v>
      </c>
      <c r="Y10" s="16">
        <v>0</v>
      </c>
      <c r="Z10" s="16">
        <v>0</v>
      </c>
      <c r="AA10" s="16">
        <v>0</v>
      </c>
      <c r="AB10" s="16">
        <f t="shared" si="1"/>
        <v>0</v>
      </c>
      <c r="AC10" s="16">
        <f t="shared" si="4"/>
        <v>0</v>
      </c>
      <c r="AD10" s="14">
        <v>0</v>
      </c>
      <c r="AE10" s="15">
        <v>0</v>
      </c>
      <c r="AF10" s="14">
        <v>0</v>
      </c>
      <c r="AG10" s="16">
        <v>0</v>
      </c>
      <c r="AH10" s="16" t="str">
        <f t="shared" si="3"/>
        <v>--</v>
      </c>
    </row>
    <row r="11" spans="1:34" ht="78.75" outlineLevel="1">
      <c r="A11" s="13" t="s">
        <v>12</v>
      </c>
      <c r="B11" s="5" t="s">
        <v>2</v>
      </c>
      <c r="C11" s="5" t="s">
        <v>13</v>
      </c>
      <c r="D11" s="27">
        <v>21001833.690000001</v>
      </c>
      <c r="E11" s="27">
        <v>21001833.690000001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0</v>
      </c>
      <c r="Q11" s="27">
        <v>0</v>
      </c>
      <c r="R11" s="27">
        <v>0</v>
      </c>
      <c r="S11" s="27">
        <v>0</v>
      </c>
      <c r="T11" s="27">
        <v>0</v>
      </c>
      <c r="U11" s="27">
        <v>0</v>
      </c>
      <c r="V11" s="27">
        <v>0</v>
      </c>
      <c r="W11" s="27">
        <v>9135905.0600000005</v>
      </c>
      <c r="X11" s="16">
        <v>0</v>
      </c>
      <c r="Y11" s="16">
        <v>0</v>
      </c>
      <c r="Z11" s="16">
        <v>3966580.56</v>
      </c>
      <c r="AA11" s="16">
        <v>-3966580.56</v>
      </c>
      <c r="AB11" s="16">
        <f t="shared" si="1"/>
        <v>43.500511407011338</v>
      </c>
      <c r="AC11" s="16">
        <f t="shared" si="4"/>
        <v>43.500511407011338</v>
      </c>
      <c r="AD11" s="14">
        <v>0</v>
      </c>
      <c r="AE11" s="15">
        <v>0</v>
      </c>
      <c r="AF11" s="14">
        <v>0</v>
      </c>
      <c r="AG11" s="16">
        <v>6719181.3099999996</v>
      </c>
      <c r="AH11" s="16">
        <f t="shared" si="3"/>
        <v>135.96753292552543</v>
      </c>
    </row>
    <row r="12" spans="1:34" ht="31.5" outlineLevel="1">
      <c r="A12" s="13" t="s">
        <v>100</v>
      </c>
      <c r="B12" s="5"/>
      <c r="C12" s="28" t="s">
        <v>99</v>
      </c>
      <c r="D12" s="27">
        <v>0</v>
      </c>
      <c r="E12" s="27">
        <v>0</v>
      </c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>
        <v>0</v>
      </c>
      <c r="X12" s="16"/>
      <c r="Y12" s="16"/>
      <c r="Z12" s="16"/>
      <c r="AA12" s="16"/>
      <c r="AB12" s="16" t="str">
        <f t="shared" si="1"/>
        <v>--</v>
      </c>
      <c r="AC12" s="16" t="str">
        <f t="shared" si="4"/>
        <v>--</v>
      </c>
      <c r="AD12" s="14"/>
      <c r="AE12" s="15"/>
      <c r="AF12" s="14"/>
      <c r="AG12" s="16">
        <v>5706000</v>
      </c>
      <c r="AH12" s="16">
        <f t="shared" si="3"/>
        <v>0</v>
      </c>
    </row>
    <row r="13" spans="1:34" outlineLevel="1">
      <c r="A13" s="13" t="s">
        <v>14</v>
      </c>
      <c r="B13" s="5" t="s">
        <v>2</v>
      </c>
      <c r="C13" s="5" t="s">
        <v>15</v>
      </c>
      <c r="D13" s="27">
        <v>24000000</v>
      </c>
      <c r="E13" s="27">
        <v>24000000</v>
      </c>
      <c r="F13" s="27">
        <v>0</v>
      </c>
      <c r="G13" s="27">
        <v>0</v>
      </c>
      <c r="H13" s="27">
        <v>0</v>
      </c>
      <c r="I13" s="27">
        <v>0</v>
      </c>
      <c r="J13" s="27">
        <v>0</v>
      </c>
      <c r="K13" s="27">
        <v>0</v>
      </c>
      <c r="L13" s="27">
        <v>0</v>
      </c>
      <c r="M13" s="27">
        <v>0</v>
      </c>
      <c r="N13" s="27">
        <v>0</v>
      </c>
      <c r="O13" s="27">
        <v>0</v>
      </c>
      <c r="P13" s="27">
        <v>0</v>
      </c>
      <c r="Q13" s="27">
        <v>0</v>
      </c>
      <c r="R13" s="27">
        <v>0</v>
      </c>
      <c r="S13" s="27">
        <v>0</v>
      </c>
      <c r="T13" s="27">
        <v>0</v>
      </c>
      <c r="U13" s="27">
        <v>0</v>
      </c>
      <c r="V13" s="27">
        <v>0</v>
      </c>
      <c r="W13" s="27">
        <v>0</v>
      </c>
      <c r="X13" s="16">
        <v>0</v>
      </c>
      <c r="Y13" s="16">
        <v>0</v>
      </c>
      <c r="Z13" s="16">
        <v>0</v>
      </c>
      <c r="AA13" s="16">
        <v>0</v>
      </c>
      <c r="AB13" s="16">
        <f t="shared" si="1"/>
        <v>0</v>
      </c>
      <c r="AC13" s="16">
        <f t="shared" si="4"/>
        <v>0</v>
      </c>
      <c r="AD13" s="14">
        <v>0</v>
      </c>
      <c r="AE13" s="15">
        <v>0</v>
      </c>
      <c r="AF13" s="14">
        <v>0</v>
      </c>
      <c r="AG13" s="16">
        <v>0</v>
      </c>
      <c r="AH13" s="16" t="str">
        <f t="shared" si="3"/>
        <v>--</v>
      </c>
    </row>
    <row r="14" spans="1:34" ht="31.5" outlineLevel="1">
      <c r="A14" s="13" t="s">
        <v>16</v>
      </c>
      <c r="B14" s="5" t="s">
        <v>2</v>
      </c>
      <c r="C14" s="5" t="s">
        <v>17</v>
      </c>
      <c r="D14" s="27">
        <v>157109332.68000001</v>
      </c>
      <c r="E14" s="27">
        <v>157109332.68000001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27">
        <v>0</v>
      </c>
      <c r="R14" s="27">
        <v>0</v>
      </c>
      <c r="S14" s="27">
        <v>0</v>
      </c>
      <c r="T14" s="27">
        <v>0</v>
      </c>
      <c r="U14" s="27">
        <v>0</v>
      </c>
      <c r="V14" s="27">
        <v>0</v>
      </c>
      <c r="W14" s="27">
        <v>73699920.909999996</v>
      </c>
      <c r="X14" s="16">
        <v>0</v>
      </c>
      <c r="Y14" s="16">
        <v>0</v>
      </c>
      <c r="Z14" s="16">
        <v>33465477.109999999</v>
      </c>
      <c r="AA14" s="16">
        <v>-33465477.109999999</v>
      </c>
      <c r="AB14" s="16">
        <f>IF(D14=0,"--",W14/D14*100)</f>
        <v>46.909957322593847</v>
      </c>
      <c r="AC14" s="16">
        <f t="shared" si="4"/>
        <v>46.909957322593847</v>
      </c>
      <c r="AD14" s="14">
        <v>0</v>
      </c>
      <c r="AE14" s="15">
        <v>0</v>
      </c>
      <c r="AF14" s="14">
        <v>0</v>
      </c>
      <c r="AG14" s="16">
        <v>62397621.32</v>
      </c>
      <c r="AH14" s="16">
        <f t="shared" si="3"/>
        <v>118.11335007794173</v>
      </c>
    </row>
    <row r="15" spans="1:34" s="11" customFormat="1" ht="63">
      <c r="A15" s="4" t="s">
        <v>18</v>
      </c>
      <c r="B15" s="12" t="s">
        <v>2</v>
      </c>
      <c r="C15" s="12" t="s">
        <v>19</v>
      </c>
      <c r="D15" s="26">
        <f t="shared" ref="D15:AA15" si="5">SUM(D16:D17)</f>
        <v>23779548.16</v>
      </c>
      <c r="E15" s="26">
        <f t="shared" si="5"/>
        <v>23779548.16</v>
      </c>
      <c r="F15" s="26">
        <f t="shared" si="5"/>
        <v>0</v>
      </c>
      <c r="G15" s="26">
        <f t="shared" si="5"/>
        <v>0</v>
      </c>
      <c r="H15" s="26">
        <f t="shared" si="5"/>
        <v>0</v>
      </c>
      <c r="I15" s="26">
        <f t="shared" si="5"/>
        <v>0</v>
      </c>
      <c r="J15" s="26">
        <f t="shared" si="5"/>
        <v>0</v>
      </c>
      <c r="K15" s="26">
        <f t="shared" si="5"/>
        <v>0</v>
      </c>
      <c r="L15" s="26">
        <f t="shared" si="5"/>
        <v>0</v>
      </c>
      <c r="M15" s="26">
        <f t="shared" si="5"/>
        <v>0</v>
      </c>
      <c r="N15" s="26">
        <f t="shared" si="5"/>
        <v>0</v>
      </c>
      <c r="O15" s="26">
        <f t="shared" si="5"/>
        <v>0</v>
      </c>
      <c r="P15" s="26">
        <f t="shared" si="5"/>
        <v>0</v>
      </c>
      <c r="Q15" s="26">
        <f t="shared" si="5"/>
        <v>0</v>
      </c>
      <c r="R15" s="26">
        <f t="shared" si="5"/>
        <v>0</v>
      </c>
      <c r="S15" s="26">
        <f t="shared" si="5"/>
        <v>0</v>
      </c>
      <c r="T15" s="26">
        <f t="shared" si="5"/>
        <v>0</v>
      </c>
      <c r="U15" s="26">
        <f t="shared" si="5"/>
        <v>0</v>
      </c>
      <c r="V15" s="26">
        <f t="shared" si="5"/>
        <v>0</v>
      </c>
      <c r="W15" s="26">
        <f t="shared" si="5"/>
        <v>10658465.300000001</v>
      </c>
      <c r="X15" s="19">
        <f t="shared" si="5"/>
        <v>0</v>
      </c>
      <c r="Y15" s="19">
        <f t="shared" si="5"/>
        <v>0</v>
      </c>
      <c r="Z15" s="19">
        <f t="shared" si="5"/>
        <v>5518517.4400000004</v>
      </c>
      <c r="AA15" s="19">
        <f t="shared" si="5"/>
        <v>-5518517.4400000004</v>
      </c>
      <c r="AB15" s="19">
        <f t="shared" ref="AB15:AB52" si="6">IF(D15=0,"--",W15/D15*100)</f>
        <v>44.821984119651162</v>
      </c>
      <c r="AC15" s="19">
        <f t="shared" si="4"/>
        <v>44.821984119651162</v>
      </c>
      <c r="AD15" s="6">
        <v>0</v>
      </c>
      <c r="AE15" s="7">
        <v>0</v>
      </c>
      <c r="AF15" s="6">
        <v>0</v>
      </c>
      <c r="AG15" s="19">
        <f t="shared" ref="AG15" si="7">SUM(AG16:AG17)</f>
        <v>7825776.8899999997</v>
      </c>
      <c r="AH15" s="19">
        <f t="shared" si="3"/>
        <v>136.19689712365414</v>
      </c>
    </row>
    <row r="16" spans="1:34" outlineLevel="1">
      <c r="A16" s="13" t="s">
        <v>20</v>
      </c>
      <c r="B16" s="5" t="s">
        <v>2</v>
      </c>
      <c r="C16" s="5" t="s">
        <v>21</v>
      </c>
      <c r="D16" s="27">
        <v>40000</v>
      </c>
      <c r="E16" s="27">
        <v>40000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7">
        <v>0</v>
      </c>
      <c r="M16" s="27">
        <v>0</v>
      </c>
      <c r="N16" s="27">
        <v>0</v>
      </c>
      <c r="O16" s="27">
        <v>0</v>
      </c>
      <c r="P16" s="27">
        <v>0</v>
      </c>
      <c r="Q16" s="27">
        <v>0</v>
      </c>
      <c r="R16" s="27">
        <v>0</v>
      </c>
      <c r="S16" s="27">
        <v>0</v>
      </c>
      <c r="T16" s="27">
        <v>0</v>
      </c>
      <c r="U16" s="27">
        <v>0</v>
      </c>
      <c r="V16" s="27">
        <v>0</v>
      </c>
      <c r="W16" s="27">
        <v>0</v>
      </c>
      <c r="X16" s="16">
        <v>0</v>
      </c>
      <c r="Y16" s="16">
        <v>0</v>
      </c>
      <c r="Z16" s="16">
        <v>0</v>
      </c>
      <c r="AA16" s="16">
        <v>0</v>
      </c>
      <c r="AB16" s="16">
        <f t="shared" si="6"/>
        <v>0</v>
      </c>
      <c r="AC16" s="16">
        <f t="shared" si="4"/>
        <v>0</v>
      </c>
      <c r="AD16" s="14">
        <v>0</v>
      </c>
      <c r="AE16" s="15">
        <v>0</v>
      </c>
      <c r="AF16" s="14">
        <v>0</v>
      </c>
      <c r="AG16" s="16">
        <v>0</v>
      </c>
      <c r="AH16" s="16" t="str">
        <f t="shared" si="3"/>
        <v>--</v>
      </c>
    </row>
    <row r="17" spans="1:34" ht="63" outlineLevel="1">
      <c r="A17" s="13" t="s">
        <v>22</v>
      </c>
      <c r="B17" s="5" t="s">
        <v>2</v>
      </c>
      <c r="C17" s="5" t="s">
        <v>23</v>
      </c>
      <c r="D17" s="27">
        <v>23739548.16</v>
      </c>
      <c r="E17" s="27">
        <v>23739548.16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  <c r="L17" s="27">
        <v>0</v>
      </c>
      <c r="M17" s="27">
        <v>0</v>
      </c>
      <c r="N17" s="27">
        <v>0</v>
      </c>
      <c r="O17" s="27">
        <v>0</v>
      </c>
      <c r="P17" s="27">
        <v>0</v>
      </c>
      <c r="Q17" s="27">
        <v>0</v>
      </c>
      <c r="R17" s="27">
        <v>0</v>
      </c>
      <c r="S17" s="27">
        <v>0</v>
      </c>
      <c r="T17" s="27">
        <v>0</v>
      </c>
      <c r="U17" s="27">
        <v>0</v>
      </c>
      <c r="V17" s="27">
        <v>0</v>
      </c>
      <c r="W17" s="27">
        <v>10658465.300000001</v>
      </c>
      <c r="X17" s="16">
        <v>0</v>
      </c>
      <c r="Y17" s="16">
        <v>0</v>
      </c>
      <c r="Z17" s="16">
        <v>5518517.4400000004</v>
      </c>
      <c r="AA17" s="16">
        <v>-5518517.4400000004</v>
      </c>
      <c r="AB17" s="16">
        <f t="shared" si="6"/>
        <v>44.89750701303997</v>
      </c>
      <c r="AC17" s="16">
        <f t="shared" si="4"/>
        <v>44.89750701303997</v>
      </c>
      <c r="AD17" s="14">
        <v>0</v>
      </c>
      <c r="AE17" s="15">
        <v>0</v>
      </c>
      <c r="AF17" s="14">
        <v>0</v>
      </c>
      <c r="AG17" s="16">
        <v>7825776.8899999997</v>
      </c>
      <c r="AH17" s="16">
        <f t="shared" si="3"/>
        <v>136.19689712365414</v>
      </c>
    </row>
    <row r="18" spans="1:34" s="11" customFormat="1" ht="31.5">
      <c r="A18" s="4" t="s">
        <v>24</v>
      </c>
      <c r="B18" s="12" t="s">
        <v>2</v>
      </c>
      <c r="C18" s="12" t="s">
        <v>25</v>
      </c>
      <c r="D18" s="26">
        <f t="shared" ref="D18:AA18" si="8">SUM(D19:D24)</f>
        <v>77072633.489999995</v>
      </c>
      <c r="E18" s="26">
        <f t="shared" si="8"/>
        <v>77072633.489999995</v>
      </c>
      <c r="F18" s="26">
        <f t="shared" si="8"/>
        <v>0</v>
      </c>
      <c r="G18" s="26">
        <f t="shared" si="8"/>
        <v>0</v>
      </c>
      <c r="H18" s="26">
        <f t="shared" si="8"/>
        <v>0</v>
      </c>
      <c r="I18" s="26">
        <f t="shared" si="8"/>
        <v>0</v>
      </c>
      <c r="J18" s="26">
        <f t="shared" si="8"/>
        <v>0</v>
      </c>
      <c r="K18" s="26">
        <f t="shared" si="8"/>
        <v>0</v>
      </c>
      <c r="L18" s="26">
        <f t="shared" si="8"/>
        <v>0</v>
      </c>
      <c r="M18" s="26">
        <f t="shared" si="8"/>
        <v>0</v>
      </c>
      <c r="N18" s="26">
        <f t="shared" si="8"/>
        <v>0</v>
      </c>
      <c r="O18" s="26">
        <f t="shared" si="8"/>
        <v>0</v>
      </c>
      <c r="P18" s="26">
        <f t="shared" si="8"/>
        <v>0</v>
      </c>
      <c r="Q18" s="26">
        <f t="shared" si="8"/>
        <v>0</v>
      </c>
      <c r="R18" s="26">
        <f t="shared" si="8"/>
        <v>0</v>
      </c>
      <c r="S18" s="26">
        <f t="shared" si="8"/>
        <v>0</v>
      </c>
      <c r="T18" s="26">
        <f t="shared" si="8"/>
        <v>0</v>
      </c>
      <c r="U18" s="26">
        <f t="shared" si="8"/>
        <v>0</v>
      </c>
      <c r="V18" s="26">
        <f t="shared" si="8"/>
        <v>0</v>
      </c>
      <c r="W18" s="26">
        <f t="shared" si="8"/>
        <v>19974563.309999999</v>
      </c>
      <c r="X18" s="19">
        <f t="shared" si="8"/>
        <v>0</v>
      </c>
      <c r="Y18" s="19">
        <f t="shared" si="8"/>
        <v>0</v>
      </c>
      <c r="Z18" s="19">
        <f t="shared" si="8"/>
        <v>6136579.7599999998</v>
      </c>
      <c r="AA18" s="19">
        <f t="shared" si="8"/>
        <v>-6136579.7599999998</v>
      </c>
      <c r="AB18" s="19">
        <f t="shared" si="6"/>
        <v>25.91654444063035</v>
      </c>
      <c r="AC18" s="19">
        <f t="shared" si="4"/>
        <v>25.91654444063035</v>
      </c>
      <c r="AD18" s="6">
        <v>0</v>
      </c>
      <c r="AE18" s="7">
        <v>0</v>
      </c>
      <c r="AF18" s="6">
        <v>0</v>
      </c>
      <c r="AG18" s="19">
        <f t="shared" ref="AG18" si="9">SUM(AG19:AG24)</f>
        <v>40937535.530000001</v>
      </c>
      <c r="AH18" s="19">
        <f t="shared" si="3"/>
        <v>48.792784058439871</v>
      </c>
    </row>
    <row r="19" spans="1:34" outlineLevel="1">
      <c r="A19" s="13" t="s">
        <v>26</v>
      </c>
      <c r="B19" s="5" t="s">
        <v>2</v>
      </c>
      <c r="C19" s="5" t="s">
        <v>27</v>
      </c>
      <c r="D19" s="27">
        <v>6109426.9900000002</v>
      </c>
      <c r="E19" s="27">
        <v>6109426.9900000002</v>
      </c>
      <c r="F19" s="27">
        <v>0</v>
      </c>
      <c r="G19" s="27">
        <v>0</v>
      </c>
      <c r="H19" s="27">
        <v>0</v>
      </c>
      <c r="I19" s="27">
        <v>0</v>
      </c>
      <c r="J19" s="27">
        <v>0</v>
      </c>
      <c r="K19" s="27">
        <v>0</v>
      </c>
      <c r="L19" s="27">
        <v>0</v>
      </c>
      <c r="M19" s="27">
        <v>0</v>
      </c>
      <c r="N19" s="27">
        <v>0</v>
      </c>
      <c r="O19" s="27">
        <v>0</v>
      </c>
      <c r="P19" s="27">
        <v>0</v>
      </c>
      <c r="Q19" s="27">
        <v>0</v>
      </c>
      <c r="R19" s="27">
        <v>0</v>
      </c>
      <c r="S19" s="27">
        <v>0</v>
      </c>
      <c r="T19" s="27">
        <v>0</v>
      </c>
      <c r="U19" s="27">
        <v>0</v>
      </c>
      <c r="V19" s="27">
        <v>0</v>
      </c>
      <c r="W19" s="27">
        <v>3005998.79</v>
      </c>
      <c r="X19" s="16">
        <v>0</v>
      </c>
      <c r="Y19" s="16">
        <v>0</v>
      </c>
      <c r="Z19" s="16">
        <v>700702.27</v>
      </c>
      <c r="AA19" s="16">
        <v>-700702.27</v>
      </c>
      <c r="AB19" s="16">
        <f t="shared" si="6"/>
        <v>49.202630539987844</v>
      </c>
      <c r="AC19" s="16">
        <f t="shared" si="4"/>
        <v>49.202630539987844</v>
      </c>
      <c r="AD19" s="14">
        <v>0</v>
      </c>
      <c r="AE19" s="15">
        <v>0</v>
      </c>
      <c r="AF19" s="14">
        <v>0</v>
      </c>
      <c r="AG19" s="16">
        <v>2483169.46</v>
      </c>
      <c r="AH19" s="16">
        <f t="shared" si="3"/>
        <v>121.05491946570575</v>
      </c>
    </row>
    <row r="20" spans="1:34" outlineLevel="1">
      <c r="A20" s="13" t="s">
        <v>28</v>
      </c>
      <c r="B20" s="5" t="s">
        <v>2</v>
      </c>
      <c r="C20" s="5" t="s">
        <v>29</v>
      </c>
      <c r="D20" s="27">
        <v>11056167.300000001</v>
      </c>
      <c r="E20" s="27">
        <v>11056167.300000001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7">
        <v>0</v>
      </c>
      <c r="Q20" s="27">
        <v>0</v>
      </c>
      <c r="R20" s="27">
        <v>0</v>
      </c>
      <c r="S20" s="27">
        <v>0</v>
      </c>
      <c r="T20" s="27">
        <v>0</v>
      </c>
      <c r="U20" s="27">
        <v>0</v>
      </c>
      <c r="V20" s="27">
        <v>0</v>
      </c>
      <c r="W20" s="27">
        <v>0</v>
      </c>
      <c r="X20" s="16">
        <v>0</v>
      </c>
      <c r="Y20" s="16">
        <v>0</v>
      </c>
      <c r="Z20" s="16">
        <v>0</v>
      </c>
      <c r="AA20" s="16">
        <v>0</v>
      </c>
      <c r="AB20" s="16">
        <f t="shared" si="6"/>
        <v>0</v>
      </c>
      <c r="AC20" s="16">
        <f t="shared" si="4"/>
        <v>0</v>
      </c>
      <c r="AD20" s="14">
        <v>0</v>
      </c>
      <c r="AE20" s="15">
        <v>0</v>
      </c>
      <c r="AF20" s="14">
        <v>0</v>
      </c>
      <c r="AG20" s="16">
        <v>3454996.88</v>
      </c>
      <c r="AH20" s="16">
        <f t="shared" si="3"/>
        <v>0</v>
      </c>
    </row>
    <row r="21" spans="1:34" outlineLevel="1">
      <c r="A21" s="13" t="s">
        <v>30</v>
      </c>
      <c r="B21" s="5" t="s">
        <v>2</v>
      </c>
      <c r="C21" s="5" t="s">
        <v>31</v>
      </c>
      <c r="D21" s="27">
        <v>60000</v>
      </c>
      <c r="E21" s="27">
        <v>60000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27">
        <v>0</v>
      </c>
      <c r="R21" s="27">
        <v>0</v>
      </c>
      <c r="S21" s="27">
        <v>0</v>
      </c>
      <c r="T21" s="27">
        <v>0</v>
      </c>
      <c r="U21" s="27">
        <v>0</v>
      </c>
      <c r="V21" s="27">
        <v>0</v>
      </c>
      <c r="W21" s="27">
        <v>10000</v>
      </c>
      <c r="X21" s="16">
        <v>0</v>
      </c>
      <c r="Y21" s="16">
        <v>0</v>
      </c>
      <c r="Z21" s="16">
        <v>0</v>
      </c>
      <c r="AA21" s="16">
        <v>0</v>
      </c>
      <c r="AB21" s="16">
        <f t="shared" si="6"/>
        <v>16.666666666666664</v>
      </c>
      <c r="AC21" s="16">
        <f t="shared" si="4"/>
        <v>16.666666666666664</v>
      </c>
      <c r="AD21" s="14">
        <v>0</v>
      </c>
      <c r="AE21" s="15">
        <v>0</v>
      </c>
      <c r="AF21" s="14">
        <v>0</v>
      </c>
      <c r="AG21" s="16">
        <v>10000</v>
      </c>
      <c r="AH21" s="16">
        <f t="shared" si="3"/>
        <v>100</v>
      </c>
    </row>
    <row r="22" spans="1:34" outlineLevel="1">
      <c r="A22" s="13" t="s">
        <v>32</v>
      </c>
      <c r="B22" s="5" t="s">
        <v>2</v>
      </c>
      <c r="C22" s="5" t="s">
        <v>33</v>
      </c>
      <c r="D22" s="27">
        <v>9139884.0500000007</v>
      </c>
      <c r="E22" s="27">
        <v>9139884.0500000007</v>
      </c>
      <c r="F22" s="27">
        <v>0</v>
      </c>
      <c r="G22" s="27">
        <v>0</v>
      </c>
      <c r="H22" s="27">
        <v>0</v>
      </c>
      <c r="I22" s="27">
        <v>0</v>
      </c>
      <c r="J22" s="27">
        <v>0</v>
      </c>
      <c r="K22" s="27">
        <v>0</v>
      </c>
      <c r="L22" s="27">
        <v>0</v>
      </c>
      <c r="M22" s="27">
        <v>0</v>
      </c>
      <c r="N22" s="27">
        <v>0</v>
      </c>
      <c r="O22" s="27">
        <v>0</v>
      </c>
      <c r="P22" s="27">
        <v>0</v>
      </c>
      <c r="Q22" s="27">
        <v>0</v>
      </c>
      <c r="R22" s="27">
        <v>0</v>
      </c>
      <c r="S22" s="27">
        <v>0</v>
      </c>
      <c r="T22" s="27">
        <v>0</v>
      </c>
      <c r="U22" s="27">
        <v>0</v>
      </c>
      <c r="V22" s="27">
        <v>0</v>
      </c>
      <c r="W22" s="27">
        <v>0</v>
      </c>
      <c r="X22" s="16">
        <v>0</v>
      </c>
      <c r="Y22" s="16">
        <v>0</v>
      </c>
      <c r="Z22" s="16">
        <v>0</v>
      </c>
      <c r="AA22" s="16">
        <v>0</v>
      </c>
      <c r="AB22" s="16">
        <f t="shared" si="6"/>
        <v>0</v>
      </c>
      <c r="AC22" s="16">
        <f t="shared" si="4"/>
        <v>0</v>
      </c>
      <c r="AD22" s="14">
        <v>0</v>
      </c>
      <c r="AE22" s="15">
        <v>0</v>
      </c>
      <c r="AF22" s="14">
        <v>0</v>
      </c>
      <c r="AG22" s="16">
        <v>0</v>
      </c>
      <c r="AH22" s="16" t="str">
        <f t="shared" si="3"/>
        <v>--</v>
      </c>
    </row>
    <row r="23" spans="1:34" ht="31.5" outlineLevel="1">
      <c r="A23" s="13" t="s">
        <v>34</v>
      </c>
      <c r="B23" s="5" t="s">
        <v>2</v>
      </c>
      <c r="C23" s="5" t="s">
        <v>35</v>
      </c>
      <c r="D23" s="27">
        <v>45545208.880000003</v>
      </c>
      <c r="E23" s="27">
        <v>45545208.880000003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P23" s="27">
        <v>0</v>
      </c>
      <c r="Q23" s="27">
        <v>0</v>
      </c>
      <c r="R23" s="27">
        <v>0</v>
      </c>
      <c r="S23" s="27">
        <v>0</v>
      </c>
      <c r="T23" s="27">
        <v>0</v>
      </c>
      <c r="U23" s="27">
        <v>0</v>
      </c>
      <c r="V23" s="27">
        <v>0</v>
      </c>
      <c r="W23" s="27">
        <v>16459466.84</v>
      </c>
      <c r="X23" s="16">
        <v>0</v>
      </c>
      <c r="Y23" s="16">
        <v>0</v>
      </c>
      <c r="Z23" s="16">
        <v>5435877.4900000002</v>
      </c>
      <c r="AA23" s="16">
        <v>-5435877.4900000002</v>
      </c>
      <c r="AB23" s="16">
        <f t="shared" si="6"/>
        <v>36.138744875155787</v>
      </c>
      <c r="AC23" s="16">
        <f t="shared" si="4"/>
        <v>36.138744875155787</v>
      </c>
      <c r="AD23" s="14">
        <v>0</v>
      </c>
      <c r="AE23" s="15">
        <v>0</v>
      </c>
      <c r="AF23" s="14">
        <v>0</v>
      </c>
      <c r="AG23" s="16">
        <v>34849369.189999998</v>
      </c>
      <c r="AH23" s="16">
        <f t="shared" si="3"/>
        <v>47.230314988665654</v>
      </c>
    </row>
    <row r="24" spans="1:34" ht="31.5" outlineLevel="1">
      <c r="A24" s="13" t="s">
        <v>36</v>
      </c>
      <c r="B24" s="5" t="s">
        <v>2</v>
      </c>
      <c r="C24" s="5" t="s">
        <v>37</v>
      </c>
      <c r="D24" s="27">
        <v>5161946.2699999996</v>
      </c>
      <c r="E24" s="27">
        <v>5161946.2699999996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0</v>
      </c>
      <c r="P24" s="27">
        <v>0</v>
      </c>
      <c r="Q24" s="27">
        <v>0</v>
      </c>
      <c r="R24" s="27">
        <v>0</v>
      </c>
      <c r="S24" s="27">
        <v>0</v>
      </c>
      <c r="T24" s="27">
        <v>0</v>
      </c>
      <c r="U24" s="27">
        <v>0</v>
      </c>
      <c r="V24" s="27">
        <v>0</v>
      </c>
      <c r="W24" s="27">
        <v>499097.68</v>
      </c>
      <c r="X24" s="16">
        <v>0</v>
      </c>
      <c r="Y24" s="16">
        <v>0</v>
      </c>
      <c r="Z24" s="16">
        <v>0</v>
      </c>
      <c r="AA24" s="16">
        <v>0</v>
      </c>
      <c r="AB24" s="16">
        <f t="shared" si="6"/>
        <v>9.6687887454512378</v>
      </c>
      <c r="AC24" s="16">
        <f t="shared" si="4"/>
        <v>9.6687887454512378</v>
      </c>
      <c r="AD24" s="14">
        <v>0</v>
      </c>
      <c r="AE24" s="15">
        <v>0</v>
      </c>
      <c r="AF24" s="14">
        <v>0</v>
      </c>
      <c r="AG24" s="16">
        <v>140000</v>
      </c>
      <c r="AH24" s="16">
        <f t="shared" si="3"/>
        <v>356.49834285714286</v>
      </c>
    </row>
    <row r="25" spans="1:34" s="11" customFormat="1" ht="31.5">
      <c r="A25" s="4" t="s">
        <v>38</v>
      </c>
      <c r="B25" s="12" t="s">
        <v>2</v>
      </c>
      <c r="C25" s="12" t="s">
        <v>39</v>
      </c>
      <c r="D25" s="26">
        <f t="shared" ref="D25:AA25" si="10">SUM(D26:D29)</f>
        <v>140748172.39000002</v>
      </c>
      <c r="E25" s="26">
        <f t="shared" si="10"/>
        <v>140748172.39000002</v>
      </c>
      <c r="F25" s="26">
        <f t="shared" si="10"/>
        <v>0</v>
      </c>
      <c r="G25" s="26">
        <f t="shared" si="10"/>
        <v>0</v>
      </c>
      <c r="H25" s="26">
        <f t="shared" si="10"/>
        <v>0</v>
      </c>
      <c r="I25" s="26">
        <f t="shared" si="10"/>
        <v>0</v>
      </c>
      <c r="J25" s="26">
        <f t="shared" si="10"/>
        <v>0</v>
      </c>
      <c r="K25" s="26">
        <f t="shared" si="10"/>
        <v>0</v>
      </c>
      <c r="L25" s="26">
        <f t="shared" si="10"/>
        <v>0</v>
      </c>
      <c r="M25" s="26">
        <f t="shared" si="10"/>
        <v>0</v>
      </c>
      <c r="N25" s="26">
        <f t="shared" si="10"/>
        <v>0</v>
      </c>
      <c r="O25" s="26">
        <f t="shared" si="10"/>
        <v>0</v>
      </c>
      <c r="P25" s="26">
        <f t="shared" si="10"/>
        <v>0</v>
      </c>
      <c r="Q25" s="26">
        <f t="shared" si="10"/>
        <v>0</v>
      </c>
      <c r="R25" s="26">
        <f t="shared" si="10"/>
        <v>0</v>
      </c>
      <c r="S25" s="26">
        <f t="shared" si="10"/>
        <v>0</v>
      </c>
      <c r="T25" s="26">
        <f t="shared" si="10"/>
        <v>0</v>
      </c>
      <c r="U25" s="26">
        <f t="shared" si="10"/>
        <v>0</v>
      </c>
      <c r="V25" s="26">
        <f t="shared" si="10"/>
        <v>0</v>
      </c>
      <c r="W25" s="26">
        <f t="shared" si="10"/>
        <v>34679968.549999997</v>
      </c>
      <c r="X25" s="19">
        <f t="shared" si="10"/>
        <v>0</v>
      </c>
      <c r="Y25" s="19">
        <f t="shared" si="10"/>
        <v>0</v>
      </c>
      <c r="Z25" s="19">
        <f t="shared" si="10"/>
        <v>13310727.84</v>
      </c>
      <c r="AA25" s="19">
        <f t="shared" si="10"/>
        <v>-13310727.84</v>
      </c>
      <c r="AB25" s="19">
        <f t="shared" si="6"/>
        <v>24.639729213609289</v>
      </c>
      <c r="AC25" s="19">
        <f t="shared" si="4"/>
        <v>24.639729213609289</v>
      </c>
      <c r="AD25" s="6">
        <v>0</v>
      </c>
      <c r="AE25" s="7">
        <v>0</v>
      </c>
      <c r="AF25" s="6">
        <v>0</v>
      </c>
      <c r="AG25" s="19">
        <f t="shared" ref="AG25" si="11">SUM(AG26:AG29)</f>
        <v>76370765.629999995</v>
      </c>
      <c r="AH25" s="19">
        <f t="shared" si="3"/>
        <v>45.410005077095882</v>
      </c>
    </row>
    <row r="26" spans="1:34" outlineLevel="1">
      <c r="A26" s="13" t="s">
        <v>40</v>
      </c>
      <c r="B26" s="5" t="s">
        <v>2</v>
      </c>
      <c r="C26" s="5" t="s">
        <v>41</v>
      </c>
      <c r="D26" s="27">
        <v>38017963.890000001</v>
      </c>
      <c r="E26" s="27">
        <v>38017963.890000001</v>
      </c>
      <c r="F26" s="27">
        <v>0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  <c r="R26" s="27">
        <v>0</v>
      </c>
      <c r="S26" s="27">
        <v>0</v>
      </c>
      <c r="T26" s="27">
        <v>0</v>
      </c>
      <c r="U26" s="27">
        <v>0</v>
      </c>
      <c r="V26" s="27">
        <v>0</v>
      </c>
      <c r="W26" s="27">
        <v>19192004.09</v>
      </c>
      <c r="X26" s="16">
        <v>0</v>
      </c>
      <c r="Y26" s="16">
        <v>0</v>
      </c>
      <c r="Z26" s="16">
        <v>8123801.3399999999</v>
      </c>
      <c r="AA26" s="16">
        <v>-8123801.3399999999</v>
      </c>
      <c r="AB26" s="16">
        <f t="shared" si="6"/>
        <v>50.481409645002429</v>
      </c>
      <c r="AC26" s="16">
        <f t="shared" si="4"/>
        <v>50.481409645002429</v>
      </c>
      <c r="AD26" s="14">
        <v>0</v>
      </c>
      <c r="AE26" s="15">
        <v>0</v>
      </c>
      <c r="AF26" s="14">
        <v>0</v>
      </c>
      <c r="AG26" s="16">
        <v>8577931.3399999999</v>
      </c>
      <c r="AH26" s="16">
        <f t="shared" si="3"/>
        <v>223.73697491031677</v>
      </c>
    </row>
    <row r="27" spans="1:34" outlineLevel="1">
      <c r="A27" s="13" t="s">
        <v>42</v>
      </c>
      <c r="B27" s="5" t="s">
        <v>2</v>
      </c>
      <c r="C27" s="5" t="s">
        <v>43</v>
      </c>
      <c r="D27" s="27">
        <v>37087279.789999999</v>
      </c>
      <c r="E27" s="27">
        <v>37087279.789999999</v>
      </c>
      <c r="F27" s="27">
        <v>0</v>
      </c>
      <c r="G27" s="27">
        <v>0</v>
      </c>
      <c r="H27" s="27">
        <v>0</v>
      </c>
      <c r="I27" s="27">
        <v>0</v>
      </c>
      <c r="J27" s="27">
        <v>0</v>
      </c>
      <c r="K27" s="27">
        <v>0</v>
      </c>
      <c r="L27" s="27">
        <v>0</v>
      </c>
      <c r="M27" s="27">
        <v>0</v>
      </c>
      <c r="N27" s="27">
        <v>0</v>
      </c>
      <c r="O27" s="27">
        <v>0</v>
      </c>
      <c r="P27" s="27">
        <v>0</v>
      </c>
      <c r="Q27" s="27">
        <v>0</v>
      </c>
      <c r="R27" s="27">
        <v>0</v>
      </c>
      <c r="S27" s="27">
        <v>0</v>
      </c>
      <c r="T27" s="27">
        <v>0</v>
      </c>
      <c r="U27" s="27">
        <v>0</v>
      </c>
      <c r="V27" s="27">
        <v>0</v>
      </c>
      <c r="W27" s="27">
        <v>1849383.02</v>
      </c>
      <c r="X27" s="16">
        <v>0</v>
      </c>
      <c r="Y27" s="16">
        <v>0</v>
      </c>
      <c r="Z27" s="16">
        <v>1223928.8600000001</v>
      </c>
      <c r="AA27" s="16">
        <v>-1223928.8600000001</v>
      </c>
      <c r="AB27" s="16">
        <f t="shared" si="6"/>
        <v>4.9865696014153542</v>
      </c>
      <c r="AC27" s="16">
        <f t="shared" si="4"/>
        <v>4.9865696014153542</v>
      </c>
      <c r="AD27" s="14">
        <v>0</v>
      </c>
      <c r="AE27" s="15">
        <v>0</v>
      </c>
      <c r="AF27" s="14">
        <v>0</v>
      </c>
      <c r="AG27" s="16">
        <v>42842807.490000002</v>
      </c>
      <c r="AH27" s="16">
        <f t="shared" si="3"/>
        <v>4.3166709381304367</v>
      </c>
    </row>
    <row r="28" spans="1:34" outlineLevel="1">
      <c r="A28" s="13" t="s">
        <v>44</v>
      </c>
      <c r="B28" s="5" t="s">
        <v>2</v>
      </c>
      <c r="C28" s="5" t="s">
        <v>45</v>
      </c>
      <c r="D28" s="27">
        <v>65231928.710000001</v>
      </c>
      <c r="E28" s="27">
        <v>65231928.710000001</v>
      </c>
      <c r="F28" s="27">
        <v>0</v>
      </c>
      <c r="G28" s="27">
        <v>0</v>
      </c>
      <c r="H28" s="27">
        <v>0</v>
      </c>
      <c r="I28" s="27">
        <v>0</v>
      </c>
      <c r="J28" s="27">
        <v>0</v>
      </c>
      <c r="K28" s="27">
        <v>0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7">
        <v>0</v>
      </c>
      <c r="R28" s="27">
        <v>0</v>
      </c>
      <c r="S28" s="27">
        <v>0</v>
      </c>
      <c r="T28" s="27">
        <v>0</v>
      </c>
      <c r="U28" s="27">
        <v>0</v>
      </c>
      <c r="V28" s="27">
        <v>0</v>
      </c>
      <c r="W28" s="27">
        <v>13614581.439999999</v>
      </c>
      <c r="X28" s="16">
        <v>0</v>
      </c>
      <c r="Y28" s="16">
        <v>0</v>
      </c>
      <c r="Z28" s="16">
        <v>3962997.64</v>
      </c>
      <c r="AA28" s="16">
        <v>-3962997.64</v>
      </c>
      <c r="AB28" s="16">
        <f t="shared" si="6"/>
        <v>20.871039242954186</v>
      </c>
      <c r="AC28" s="16">
        <f t="shared" si="4"/>
        <v>20.871039242954186</v>
      </c>
      <c r="AD28" s="14">
        <v>0</v>
      </c>
      <c r="AE28" s="15">
        <v>0</v>
      </c>
      <c r="AF28" s="14">
        <v>0</v>
      </c>
      <c r="AG28" s="16">
        <v>24908026.800000001</v>
      </c>
      <c r="AH28" s="16">
        <f t="shared" si="3"/>
        <v>54.659413807921538</v>
      </c>
    </row>
    <row r="29" spans="1:34" ht="31.5" outlineLevel="1">
      <c r="A29" s="13" t="s">
        <v>46</v>
      </c>
      <c r="B29" s="5" t="s">
        <v>2</v>
      </c>
      <c r="C29" s="5" t="s">
        <v>47</v>
      </c>
      <c r="D29" s="27">
        <v>411000</v>
      </c>
      <c r="E29" s="27">
        <v>411000</v>
      </c>
      <c r="F29" s="27">
        <v>0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27">
        <v>0</v>
      </c>
      <c r="R29" s="27">
        <v>0</v>
      </c>
      <c r="S29" s="27">
        <v>0</v>
      </c>
      <c r="T29" s="27">
        <v>0</v>
      </c>
      <c r="U29" s="27">
        <v>0</v>
      </c>
      <c r="V29" s="27">
        <v>0</v>
      </c>
      <c r="W29" s="27">
        <v>24000</v>
      </c>
      <c r="X29" s="16">
        <v>0</v>
      </c>
      <c r="Y29" s="16">
        <v>0</v>
      </c>
      <c r="Z29" s="16">
        <v>0</v>
      </c>
      <c r="AA29" s="16">
        <v>0</v>
      </c>
      <c r="AB29" s="16">
        <f t="shared" si="6"/>
        <v>5.8394160583941606</v>
      </c>
      <c r="AC29" s="16">
        <f t="shared" si="4"/>
        <v>5.8394160583941606</v>
      </c>
      <c r="AD29" s="14">
        <v>0</v>
      </c>
      <c r="AE29" s="15">
        <v>0</v>
      </c>
      <c r="AF29" s="14">
        <v>0</v>
      </c>
      <c r="AG29" s="16">
        <v>42000</v>
      </c>
      <c r="AH29" s="16">
        <f t="shared" si="3"/>
        <v>57.142857142857139</v>
      </c>
    </row>
    <row r="30" spans="1:34" s="11" customFormat="1" ht="31.5">
      <c r="A30" s="4" t="s">
        <v>48</v>
      </c>
      <c r="B30" s="12" t="s">
        <v>2</v>
      </c>
      <c r="C30" s="12" t="s">
        <v>49</v>
      </c>
      <c r="D30" s="26">
        <f t="shared" ref="D30:AA30" si="12">D31</f>
        <v>8270000</v>
      </c>
      <c r="E30" s="26">
        <f t="shared" si="12"/>
        <v>8270000</v>
      </c>
      <c r="F30" s="26">
        <f t="shared" si="12"/>
        <v>0</v>
      </c>
      <c r="G30" s="26">
        <f t="shared" si="12"/>
        <v>0</v>
      </c>
      <c r="H30" s="26">
        <f t="shared" si="12"/>
        <v>0</v>
      </c>
      <c r="I30" s="26">
        <f t="shared" si="12"/>
        <v>0</v>
      </c>
      <c r="J30" s="26">
        <f t="shared" si="12"/>
        <v>0</v>
      </c>
      <c r="K30" s="26">
        <f t="shared" si="12"/>
        <v>0</v>
      </c>
      <c r="L30" s="26">
        <f t="shared" si="12"/>
        <v>0</v>
      </c>
      <c r="M30" s="26">
        <f t="shared" si="12"/>
        <v>0</v>
      </c>
      <c r="N30" s="26">
        <f t="shared" si="12"/>
        <v>0</v>
      </c>
      <c r="O30" s="26">
        <f t="shared" si="12"/>
        <v>0</v>
      </c>
      <c r="P30" s="26">
        <f t="shared" si="12"/>
        <v>0</v>
      </c>
      <c r="Q30" s="26">
        <f t="shared" si="12"/>
        <v>0</v>
      </c>
      <c r="R30" s="26">
        <f t="shared" si="12"/>
        <v>0</v>
      </c>
      <c r="S30" s="26">
        <f t="shared" si="12"/>
        <v>0</v>
      </c>
      <c r="T30" s="26">
        <f t="shared" si="12"/>
        <v>0</v>
      </c>
      <c r="U30" s="26">
        <f t="shared" si="12"/>
        <v>0</v>
      </c>
      <c r="V30" s="26">
        <f t="shared" si="12"/>
        <v>0</v>
      </c>
      <c r="W30" s="26">
        <f t="shared" si="12"/>
        <v>3456666.65</v>
      </c>
      <c r="X30" s="19">
        <f t="shared" si="12"/>
        <v>0</v>
      </c>
      <c r="Y30" s="19">
        <f t="shared" si="12"/>
        <v>0</v>
      </c>
      <c r="Z30" s="19">
        <f t="shared" si="12"/>
        <v>1366666.66</v>
      </c>
      <c r="AA30" s="19">
        <f t="shared" si="12"/>
        <v>-1366666.66</v>
      </c>
      <c r="AB30" s="19">
        <f t="shared" si="6"/>
        <v>41.797662031438939</v>
      </c>
      <c r="AC30" s="19">
        <f t="shared" si="4"/>
        <v>41.797662031438939</v>
      </c>
      <c r="AD30" s="6">
        <v>0</v>
      </c>
      <c r="AE30" s="7">
        <v>0</v>
      </c>
      <c r="AF30" s="6">
        <v>0</v>
      </c>
      <c r="AG30" s="19">
        <f t="shared" ref="AG30" si="13">AG31</f>
        <v>3456666.66</v>
      </c>
      <c r="AH30" s="19">
        <f t="shared" si="3"/>
        <v>99.999999710703946</v>
      </c>
    </row>
    <row r="31" spans="1:34" ht="31.5" outlineLevel="1">
      <c r="A31" s="13" t="s">
        <v>50</v>
      </c>
      <c r="B31" s="5" t="s">
        <v>2</v>
      </c>
      <c r="C31" s="5" t="s">
        <v>51</v>
      </c>
      <c r="D31" s="27">
        <v>8270000</v>
      </c>
      <c r="E31" s="27">
        <v>8270000</v>
      </c>
      <c r="F31" s="27">
        <v>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0</v>
      </c>
      <c r="N31" s="27">
        <v>0</v>
      </c>
      <c r="O31" s="27">
        <v>0</v>
      </c>
      <c r="P31" s="27">
        <v>0</v>
      </c>
      <c r="Q31" s="27">
        <v>0</v>
      </c>
      <c r="R31" s="27">
        <v>0</v>
      </c>
      <c r="S31" s="27">
        <v>0</v>
      </c>
      <c r="T31" s="27">
        <v>0</v>
      </c>
      <c r="U31" s="27">
        <v>0</v>
      </c>
      <c r="V31" s="27">
        <v>0</v>
      </c>
      <c r="W31" s="27">
        <v>3456666.65</v>
      </c>
      <c r="X31" s="16">
        <v>0</v>
      </c>
      <c r="Y31" s="16">
        <v>0</v>
      </c>
      <c r="Z31" s="16">
        <v>1366666.66</v>
      </c>
      <c r="AA31" s="16">
        <v>-1366666.66</v>
      </c>
      <c r="AB31" s="16">
        <f t="shared" si="6"/>
        <v>41.797662031438939</v>
      </c>
      <c r="AC31" s="16">
        <f t="shared" si="4"/>
        <v>41.797662031438939</v>
      </c>
      <c r="AD31" s="14">
        <v>0</v>
      </c>
      <c r="AE31" s="15">
        <v>0</v>
      </c>
      <c r="AF31" s="14">
        <v>0</v>
      </c>
      <c r="AG31" s="16">
        <v>3456666.66</v>
      </c>
      <c r="AH31" s="16">
        <f t="shared" si="3"/>
        <v>99.999999710703946</v>
      </c>
    </row>
    <row r="32" spans="1:34" s="11" customFormat="1">
      <c r="A32" s="4" t="s">
        <v>52</v>
      </c>
      <c r="B32" s="12" t="s">
        <v>2</v>
      </c>
      <c r="C32" s="12" t="s">
        <v>53</v>
      </c>
      <c r="D32" s="26">
        <f t="shared" ref="D32:AA32" si="14">SUM(D33:D38)</f>
        <v>971350727.30999994</v>
      </c>
      <c r="E32" s="26">
        <f t="shared" si="14"/>
        <v>976092223.70999992</v>
      </c>
      <c r="F32" s="26">
        <f t="shared" ref="F32" si="15">SUM(F33:F38)</f>
        <v>0</v>
      </c>
      <c r="G32" s="26">
        <f t="shared" ref="G32" si="16">SUM(G33:G38)</f>
        <v>0</v>
      </c>
      <c r="H32" s="26">
        <f t="shared" ref="H32" si="17">SUM(H33:H38)</f>
        <v>0</v>
      </c>
      <c r="I32" s="26">
        <f t="shared" ref="I32" si="18">SUM(I33:I38)</f>
        <v>0</v>
      </c>
      <c r="J32" s="26">
        <f t="shared" ref="J32" si="19">SUM(J33:J38)</f>
        <v>0</v>
      </c>
      <c r="K32" s="26">
        <f t="shared" ref="K32" si="20">SUM(K33:K38)</f>
        <v>0</v>
      </c>
      <c r="L32" s="26">
        <f t="shared" ref="L32" si="21">SUM(L33:L38)</f>
        <v>0</v>
      </c>
      <c r="M32" s="26">
        <f t="shared" ref="M32" si="22">SUM(M33:M38)</f>
        <v>0</v>
      </c>
      <c r="N32" s="26">
        <f t="shared" ref="N32" si="23">SUM(N33:N38)</f>
        <v>0</v>
      </c>
      <c r="O32" s="26">
        <f t="shared" ref="O32" si="24">SUM(O33:O38)</f>
        <v>0</v>
      </c>
      <c r="P32" s="26">
        <f t="shared" ref="P32" si="25">SUM(P33:P38)</f>
        <v>0</v>
      </c>
      <c r="Q32" s="26">
        <f t="shared" ref="Q32" si="26">SUM(Q33:Q38)</f>
        <v>0</v>
      </c>
      <c r="R32" s="26">
        <f t="shared" ref="R32" si="27">SUM(R33:R38)</f>
        <v>0</v>
      </c>
      <c r="S32" s="26">
        <f t="shared" ref="S32" si="28">SUM(S33:S38)</f>
        <v>0</v>
      </c>
      <c r="T32" s="26">
        <f t="shared" ref="T32" si="29">SUM(T33:T38)</f>
        <v>0</v>
      </c>
      <c r="U32" s="26">
        <f t="shared" ref="U32" si="30">SUM(U33:U38)</f>
        <v>0</v>
      </c>
      <c r="V32" s="26">
        <f t="shared" ref="V32" si="31">SUM(V33:V38)</f>
        <v>0</v>
      </c>
      <c r="W32" s="26">
        <f t="shared" ref="W32" si="32">SUM(W33:W38)</f>
        <v>504624640.15000004</v>
      </c>
      <c r="X32" s="19">
        <f t="shared" si="14"/>
        <v>0</v>
      </c>
      <c r="Y32" s="19">
        <f t="shared" si="14"/>
        <v>0</v>
      </c>
      <c r="Z32" s="19">
        <f t="shared" si="14"/>
        <v>230198550.78</v>
      </c>
      <c r="AA32" s="19">
        <f t="shared" si="14"/>
        <v>-230198550.78</v>
      </c>
      <c r="AB32" s="19">
        <f t="shared" si="6"/>
        <v>51.950817141762698</v>
      </c>
      <c r="AC32" s="19">
        <f t="shared" si="4"/>
        <v>51.698459212387462</v>
      </c>
      <c r="AD32" s="6">
        <v>0</v>
      </c>
      <c r="AE32" s="7">
        <v>0</v>
      </c>
      <c r="AF32" s="6">
        <v>0</v>
      </c>
      <c r="AG32" s="19">
        <f t="shared" ref="AG32" si="33">SUM(AG33:AG38)</f>
        <v>419457743.99999994</v>
      </c>
      <c r="AH32" s="19">
        <f t="shared" si="3"/>
        <v>120.30404668127908</v>
      </c>
    </row>
    <row r="33" spans="1:34" outlineLevel="1">
      <c r="A33" s="13" t="s">
        <v>54</v>
      </c>
      <c r="B33" s="5" t="s">
        <v>2</v>
      </c>
      <c r="C33" s="5" t="s">
        <v>55</v>
      </c>
      <c r="D33" s="27">
        <v>275787853.23000002</v>
      </c>
      <c r="E33" s="27">
        <v>275787853.23000002</v>
      </c>
      <c r="F33" s="27">
        <v>0</v>
      </c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S33" s="27">
        <v>0</v>
      </c>
      <c r="T33" s="27">
        <v>0</v>
      </c>
      <c r="U33" s="27">
        <v>0</v>
      </c>
      <c r="V33" s="27">
        <v>0</v>
      </c>
      <c r="W33" s="27">
        <v>138990440.69999999</v>
      </c>
      <c r="X33" s="16">
        <v>0</v>
      </c>
      <c r="Y33" s="16">
        <v>0</v>
      </c>
      <c r="Z33" s="16">
        <v>72326832.459999993</v>
      </c>
      <c r="AA33" s="16">
        <v>-72326832.459999993</v>
      </c>
      <c r="AB33" s="16">
        <f t="shared" si="6"/>
        <v>50.397593321155263</v>
      </c>
      <c r="AC33" s="16">
        <f t="shared" si="4"/>
        <v>50.397593321155263</v>
      </c>
      <c r="AD33" s="14">
        <v>0</v>
      </c>
      <c r="AE33" s="15">
        <v>0</v>
      </c>
      <c r="AF33" s="14">
        <v>0</v>
      </c>
      <c r="AG33" s="16">
        <v>144095456.13</v>
      </c>
      <c r="AH33" s="16">
        <f t="shared" si="3"/>
        <v>96.457198882528004</v>
      </c>
    </row>
    <row r="34" spans="1:34" outlineLevel="1">
      <c r="A34" s="13" t="s">
        <v>56</v>
      </c>
      <c r="B34" s="5" t="s">
        <v>2</v>
      </c>
      <c r="C34" s="5" t="s">
        <v>57</v>
      </c>
      <c r="D34" s="27">
        <v>624221238.38</v>
      </c>
      <c r="E34" s="27">
        <v>628962734.77999997</v>
      </c>
      <c r="F34" s="27">
        <v>0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7">
        <v>0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S34" s="27">
        <v>0</v>
      </c>
      <c r="T34" s="27">
        <v>0</v>
      </c>
      <c r="U34" s="27">
        <v>0</v>
      </c>
      <c r="V34" s="27">
        <v>0</v>
      </c>
      <c r="W34" s="27">
        <v>329358960.51999998</v>
      </c>
      <c r="X34" s="16">
        <v>0</v>
      </c>
      <c r="Y34" s="16">
        <v>0</v>
      </c>
      <c r="Z34" s="16">
        <v>143821295.53</v>
      </c>
      <c r="AA34" s="16">
        <v>-143821295.53</v>
      </c>
      <c r="AB34" s="16">
        <f t="shared" si="6"/>
        <v>52.763177583441966</v>
      </c>
      <c r="AC34" s="16">
        <f t="shared" si="4"/>
        <v>52.365417266764446</v>
      </c>
      <c r="AD34" s="14">
        <v>0</v>
      </c>
      <c r="AE34" s="15">
        <v>0</v>
      </c>
      <c r="AF34" s="14">
        <v>0</v>
      </c>
      <c r="AG34" s="16">
        <v>243790557.28</v>
      </c>
      <c r="AH34" s="16">
        <f t="shared" si="3"/>
        <v>135.09914583841834</v>
      </c>
    </row>
    <row r="35" spans="1:34" ht="31.5" outlineLevel="1">
      <c r="A35" s="13" t="s">
        <v>58</v>
      </c>
      <c r="B35" s="5" t="s">
        <v>2</v>
      </c>
      <c r="C35" s="5" t="s">
        <v>59</v>
      </c>
      <c r="D35" s="27">
        <v>38590726.909999996</v>
      </c>
      <c r="E35" s="27">
        <v>38590726.909999996</v>
      </c>
      <c r="F35" s="27">
        <v>0</v>
      </c>
      <c r="G35" s="27">
        <v>0</v>
      </c>
      <c r="H35" s="27">
        <v>0</v>
      </c>
      <c r="I35" s="27">
        <v>0</v>
      </c>
      <c r="J35" s="27">
        <v>0</v>
      </c>
      <c r="K35" s="27">
        <v>0</v>
      </c>
      <c r="L35" s="27">
        <v>0</v>
      </c>
      <c r="M35" s="27">
        <v>0</v>
      </c>
      <c r="N35" s="27">
        <v>0</v>
      </c>
      <c r="O35" s="27">
        <v>0</v>
      </c>
      <c r="P35" s="27">
        <v>0</v>
      </c>
      <c r="Q35" s="27">
        <v>0</v>
      </c>
      <c r="R35" s="27">
        <v>0</v>
      </c>
      <c r="S35" s="27">
        <v>0</v>
      </c>
      <c r="T35" s="27">
        <v>0</v>
      </c>
      <c r="U35" s="27">
        <v>0</v>
      </c>
      <c r="V35" s="27">
        <v>0</v>
      </c>
      <c r="W35" s="27">
        <v>21424783.609999999</v>
      </c>
      <c r="X35" s="16">
        <v>0</v>
      </c>
      <c r="Y35" s="16">
        <v>0</v>
      </c>
      <c r="Z35" s="16">
        <v>9400449.1699999999</v>
      </c>
      <c r="AA35" s="16">
        <v>-9400449.1699999999</v>
      </c>
      <c r="AB35" s="16">
        <f t="shared" si="6"/>
        <v>55.517958135295466</v>
      </c>
      <c r="AC35" s="16">
        <f t="shared" si="4"/>
        <v>55.517958135295466</v>
      </c>
      <c r="AD35" s="14">
        <v>0</v>
      </c>
      <c r="AE35" s="15">
        <v>0</v>
      </c>
      <c r="AF35" s="14">
        <v>0</v>
      </c>
      <c r="AG35" s="16">
        <v>20198824.149999999</v>
      </c>
      <c r="AH35" s="16">
        <f t="shared" si="3"/>
        <v>106.06945954326751</v>
      </c>
    </row>
    <row r="36" spans="1:34" ht="47.25" outlineLevel="1">
      <c r="A36" s="13" t="s">
        <v>60</v>
      </c>
      <c r="B36" s="5" t="s">
        <v>2</v>
      </c>
      <c r="C36" s="5" t="s">
        <v>61</v>
      </c>
      <c r="D36" s="27">
        <v>590500</v>
      </c>
      <c r="E36" s="27">
        <v>590500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7">
        <v>0</v>
      </c>
      <c r="O36" s="27">
        <v>0</v>
      </c>
      <c r="P36" s="27">
        <v>0</v>
      </c>
      <c r="Q36" s="27">
        <v>0</v>
      </c>
      <c r="R36" s="27">
        <v>0</v>
      </c>
      <c r="S36" s="27">
        <v>0</v>
      </c>
      <c r="T36" s="27">
        <v>0</v>
      </c>
      <c r="U36" s="27">
        <v>0</v>
      </c>
      <c r="V36" s="27">
        <v>0</v>
      </c>
      <c r="W36" s="27">
        <v>165500</v>
      </c>
      <c r="X36" s="16">
        <v>0</v>
      </c>
      <c r="Y36" s="16">
        <v>0</v>
      </c>
      <c r="Z36" s="16">
        <v>13500</v>
      </c>
      <c r="AA36" s="16">
        <v>-13500</v>
      </c>
      <c r="AB36" s="16">
        <f t="shared" si="6"/>
        <v>28.027095681625742</v>
      </c>
      <c r="AC36" s="16">
        <f t="shared" si="4"/>
        <v>28.027095681625742</v>
      </c>
      <c r="AD36" s="14">
        <v>0</v>
      </c>
      <c r="AE36" s="15">
        <v>0</v>
      </c>
      <c r="AF36" s="14">
        <v>0</v>
      </c>
      <c r="AG36" s="16">
        <v>131410</v>
      </c>
      <c r="AH36" s="16">
        <f t="shared" si="3"/>
        <v>125.94170915455445</v>
      </c>
    </row>
    <row r="37" spans="1:34" outlineLevel="1">
      <c r="A37" s="13" t="s">
        <v>62</v>
      </c>
      <c r="B37" s="5" t="s">
        <v>2</v>
      </c>
      <c r="C37" s="5" t="s">
        <v>63</v>
      </c>
      <c r="D37" s="27">
        <v>1229000</v>
      </c>
      <c r="E37" s="27">
        <v>1229000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0</v>
      </c>
      <c r="M37" s="27">
        <v>0</v>
      </c>
      <c r="N37" s="27">
        <v>0</v>
      </c>
      <c r="O37" s="27">
        <v>0</v>
      </c>
      <c r="P37" s="27">
        <v>0</v>
      </c>
      <c r="Q37" s="27">
        <v>0</v>
      </c>
      <c r="R37" s="27">
        <v>0</v>
      </c>
      <c r="S37" s="27">
        <v>0</v>
      </c>
      <c r="T37" s="27">
        <v>0</v>
      </c>
      <c r="U37" s="27">
        <v>0</v>
      </c>
      <c r="V37" s="27">
        <v>0</v>
      </c>
      <c r="W37" s="27">
        <v>266991.46999999997</v>
      </c>
      <c r="X37" s="16">
        <v>0</v>
      </c>
      <c r="Y37" s="16">
        <v>0</v>
      </c>
      <c r="Z37" s="16">
        <v>78984.47</v>
      </c>
      <c r="AA37" s="16">
        <v>-78984.47</v>
      </c>
      <c r="AB37" s="16">
        <f t="shared" si="6"/>
        <v>21.724285598047192</v>
      </c>
      <c r="AC37" s="16">
        <f t="shared" si="4"/>
        <v>21.724285598047192</v>
      </c>
      <c r="AD37" s="14">
        <v>0</v>
      </c>
      <c r="AE37" s="15">
        <v>0</v>
      </c>
      <c r="AF37" s="14">
        <v>0</v>
      </c>
      <c r="AG37" s="16">
        <v>596873.9</v>
      </c>
      <c r="AH37" s="16">
        <f t="shared" si="3"/>
        <v>44.731637620609639</v>
      </c>
    </row>
    <row r="38" spans="1:34" ht="31.5" outlineLevel="1">
      <c r="A38" s="13" t="s">
        <v>64</v>
      </c>
      <c r="B38" s="5" t="s">
        <v>2</v>
      </c>
      <c r="C38" s="5" t="s">
        <v>65</v>
      </c>
      <c r="D38" s="27">
        <v>30931408.789999999</v>
      </c>
      <c r="E38" s="27">
        <v>30931408.789999999</v>
      </c>
      <c r="F38" s="27">
        <v>0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0</v>
      </c>
      <c r="N38" s="27">
        <v>0</v>
      </c>
      <c r="O38" s="27">
        <v>0</v>
      </c>
      <c r="P38" s="27">
        <v>0</v>
      </c>
      <c r="Q38" s="27">
        <v>0</v>
      </c>
      <c r="R38" s="27">
        <v>0</v>
      </c>
      <c r="S38" s="27">
        <v>0</v>
      </c>
      <c r="T38" s="27">
        <v>0</v>
      </c>
      <c r="U38" s="27">
        <v>0</v>
      </c>
      <c r="V38" s="27">
        <v>0</v>
      </c>
      <c r="W38" s="27">
        <v>14417963.85</v>
      </c>
      <c r="X38" s="16">
        <v>0</v>
      </c>
      <c r="Y38" s="16">
        <v>0</v>
      </c>
      <c r="Z38" s="16">
        <v>4557489.1500000004</v>
      </c>
      <c r="AA38" s="16">
        <v>-4557489.1500000004</v>
      </c>
      <c r="AB38" s="16">
        <f t="shared" si="6"/>
        <v>46.61269697700051</v>
      </c>
      <c r="AC38" s="16">
        <f t="shared" si="4"/>
        <v>46.61269697700051</v>
      </c>
      <c r="AD38" s="14">
        <v>0</v>
      </c>
      <c r="AE38" s="15">
        <v>0</v>
      </c>
      <c r="AF38" s="14">
        <v>0</v>
      </c>
      <c r="AG38" s="16">
        <v>10644622.539999999</v>
      </c>
      <c r="AH38" s="16">
        <f t="shared" si="3"/>
        <v>135.44833361465535</v>
      </c>
    </row>
    <row r="39" spans="1:34" s="11" customFormat="1" ht="31.5">
      <c r="A39" s="4" t="s">
        <v>66</v>
      </c>
      <c r="B39" s="12" t="s">
        <v>2</v>
      </c>
      <c r="C39" s="12" t="s">
        <v>67</v>
      </c>
      <c r="D39" s="26">
        <f t="shared" ref="D39:W39" si="34">SUM(D40:D41)</f>
        <v>110016938.95</v>
      </c>
      <c r="E39" s="26">
        <f t="shared" si="34"/>
        <v>110016938.95</v>
      </c>
      <c r="F39" s="26">
        <f t="shared" si="34"/>
        <v>0</v>
      </c>
      <c r="G39" s="26">
        <f t="shared" si="34"/>
        <v>0</v>
      </c>
      <c r="H39" s="26">
        <f t="shared" si="34"/>
        <v>0</v>
      </c>
      <c r="I39" s="26">
        <f t="shared" si="34"/>
        <v>0</v>
      </c>
      <c r="J39" s="26">
        <f t="shared" si="34"/>
        <v>0</v>
      </c>
      <c r="K39" s="26">
        <f t="shared" si="34"/>
        <v>0</v>
      </c>
      <c r="L39" s="26">
        <f t="shared" si="34"/>
        <v>0</v>
      </c>
      <c r="M39" s="26">
        <f t="shared" si="34"/>
        <v>0</v>
      </c>
      <c r="N39" s="26">
        <f t="shared" si="34"/>
        <v>0</v>
      </c>
      <c r="O39" s="26">
        <f t="shared" si="34"/>
        <v>0</v>
      </c>
      <c r="P39" s="26">
        <f t="shared" si="34"/>
        <v>0</v>
      </c>
      <c r="Q39" s="26">
        <f t="shared" si="34"/>
        <v>0</v>
      </c>
      <c r="R39" s="26">
        <f t="shared" si="34"/>
        <v>0</v>
      </c>
      <c r="S39" s="26">
        <f t="shared" si="34"/>
        <v>0</v>
      </c>
      <c r="T39" s="26">
        <f t="shared" si="34"/>
        <v>0</v>
      </c>
      <c r="U39" s="26">
        <f t="shared" si="34"/>
        <v>0</v>
      </c>
      <c r="V39" s="26">
        <f t="shared" si="34"/>
        <v>0</v>
      </c>
      <c r="W39" s="26">
        <f t="shared" si="34"/>
        <v>48602110.310000002</v>
      </c>
      <c r="X39" s="19">
        <v>0</v>
      </c>
      <c r="Y39" s="19">
        <v>0</v>
      </c>
      <c r="Z39" s="19">
        <v>26082685.02</v>
      </c>
      <c r="AA39" s="19">
        <v>-26082685.02</v>
      </c>
      <c r="AB39" s="19">
        <f t="shared" si="6"/>
        <v>44.176933819335282</v>
      </c>
      <c r="AC39" s="19">
        <f t="shared" si="4"/>
        <v>44.176933819335282</v>
      </c>
      <c r="AD39" s="6">
        <v>0</v>
      </c>
      <c r="AE39" s="7">
        <v>0</v>
      </c>
      <c r="AF39" s="6">
        <v>0</v>
      </c>
      <c r="AG39" s="19">
        <f t="shared" ref="AG39" si="35">SUM(AG40:AG41)</f>
        <v>44510188.75</v>
      </c>
      <c r="AH39" s="19">
        <f t="shared" si="3"/>
        <v>109.19322446144423</v>
      </c>
    </row>
    <row r="40" spans="1:34" outlineLevel="1">
      <c r="A40" s="13" t="s">
        <v>68</v>
      </c>
      <c r="B40" s="5" t="s">
        <v>2</v>
      </c>
      <c r="C40" s="5" t="s">
        <v>69</v>
      </c>
      <c r="D40" s="27">
        <v>106068107.01000001</v>
      </c>
      <c r="E40" s="27">
        <v>106068107.01000001</v>
      </c>
      <c r="F40" s="27">
        <v>0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27">
        <v>0</v>
      </c>
      <c r="O40" s="27">
        <v>0</v>
      </c>
      <c r="P40" s="27">
        <v>0</v>
      </c>
      <c r="Q40" s="27">
        <v>0</v>
      </c>
      <c r="R40" s="27">
        <v>0</v>
      </c>
      <c r="S40" s="27">
        <v>0</v>
      </c>
      <c r="T40" s="27">
        <v>0</v>
      </c>
      <c r="U40" s="27">
        <v>0</v>
      </c>
      <c r="V40" s="27">
        <v>0</v>
      </c>
      <c r="W40" s="27">
        <v>47043976.200000003</v>
      </c>
      <c r="X40" s="16">
        <v>0</v>
      </c>
      <c r="Y40" s="16">
        <v>0</v>
      </c>
      <c r="Z40" s="16">
        <v>25226329.399999999</v>
      </c>
      <c r="AA40" s="16">
        <v>-25226329.399999999</v>
      </c>
      <c r="AB40" s="16">
        <f t="shared" si="6"/>
        <v>44.352612228258906</v>
      </c>
      <c r="AC40" s="16">
        <f t="shared" si="4"/>
        <v>44.352612228258906</v>
      </c>
      <c r="AD40" s="14">
        <v>0</v>
      </c>
      <c r="AE40" s="15">
        <v>0</v>
      </c>
      <c r="AF40" s="14">
        <v>0</v>
      </c>
      <c r="AG40" s="16">
        <v>43430847.25</v>
      </c>
      <c r="AH40" s="16">
        <f t="shared" si="3"/>
        <v>108.31926885791987</v>
      </c>
    </row>
    <row r="41" spans="1:34" ht="31.5" outlineLevel="1">
      <c r="A41" s="13" t="s">
        <v>70</v>
      </c>
      <c r="B41" s="5" t="s">
        <v>2</v>
      </c>
      <c r="C41" s="5" t="s">
        <v>71</v>
      </c>
      <c r="D41" s="27">
        <v>3948831.94</v>
      </c>
      <c r="E41" s="27">
        <v>3948831.94</v>
      </c>
      <c r="F41" s="27">
        <v>0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0</v>
      </c>
      <c r="N41" s="27">
        <v>0</v>
      </c>
      <c r="O41" s="27">
        <v>0</v>
      </c>
      <c r="P41" s="27">
        <v>0</v>
      </c>
      <c r="Q41" s="27">
        <v>0</v>
      </c>
      <c r="R41" s="27">
        <v>0</v>
      </c>
      <c r="S41" s="27">
        <v>0</v>
      </c>
      <c r="T41" s="27">
        <v>0</v>
      </c>
      <c r="U41" s="27">
        <v>0</v>
      </c>
      <c r="V41" s="27">
        <v>0</v>
      </c>
      <c r="W41" s="27">
        <v>1558134.11</v>
      </c>
      <c r="X41" s="16">
        <v>0</v>
      </c>
      <c r="Y41" s="16">
        <v>0</v>
      </c>
      <c r="Z41" s="16">
        <v>856355.62</v>
      </c>
      <c r="AA41" s="16">
        <v>-856355.62</v>
      </c>
      <c r="AB41" s="16">
        <f t="shared" si="6"/>
        <v>39.458101374656124</v>
      </c>
      <c r="AC41" s="16">
        <f t="shared" si="4"/>
        <v>39.458101374656124</v>
      </c>
      <c r="AD41" s="14">
        <v>0</v>
      </c>
      <c r="AE41" s="15">
        <v>0</v>
      </c>
      <c r="AF41" s="14">
        <v>0</v>
      </c>
      <c r="AG41" s="16">
        <v>1079341.5</v>
      </c>
      <c r="AH41" s="16">
        <f t="shared" si="3"/>
        <v>144.3596961665979</v>
      </c>
    </row>
    <row r="42" spans="1:34" s="11" customFormat="1">
      <c r="A42" s="4" t="s">
        <v>72</v>
      </c>
      <c r="B42" s="12" t="s">
        <v>2</v>
      </c>
      <c r="C42" s="12" t="s">
        <v>73</v>
      </c>
      <c r="D42" s="26">
        <f t="shared" ref="D42:W42" si="36">SUM(D43:D46)</f>
        <v>195085803</v>
      </c>
      <c r="E42" s="26">
        <f t="shared" si="36"/>
        <v>195085803</v>
      </c>
      <c r="F42" s="26">
        <f t="shared" si="36"/>
        <v>0</v>
      </c>
      <c r="G42" s="26">
        <f t="shared" si="36"/>
        <v>0</v>
      </c>
      <c r="H42" s="26">
        <f t="shared" si="36"/>
        <v>0</v>
      </c>
      <c r="I42" s="26">
        <f t="shared" si="36"/>
        <v>0</v>
      </c>
      <c r="J42" s="26">
        <f t="shared" si="36"/>
        <v>0</v>
      </c>
      <c r="K42" s="26">
        <f t="shared" si="36"/>
        <v>0</v>
      </c>
      <c r="L42" s="26">
        <f t="shared" si="36"/>
        <v>0</v>
      </c>
      <c r="M42" s="26">
        <f t="shared" si="36"/>
        <v>0</v>
      </c>
      <c r="N42" s="26">
        <f t="shared" si="36"/>
        <v>0</v>
      </c>
      <c r="O42" s="26">
        <f t="shared" si="36"/>
        <v>0</v>
      </c>
      <c r="P42" s="26">
        <f t="shared" si="36"/>
        <v>0</v>
      </c>
      <c r="Q42" s="26">
        <f t="shared" si="36"/>
        <v>0</v>
      </c>
      <c r="R42" s="26">
        <f t="shared" si="36"/>
        <v>0</v>
      </c>
      <c r="S42" s="26">
        <f t="shared" si="36"/>
        <v>0</v>
      </c>
      <c r="T42" s="26">
        <f t="shared" si="36"/>
        <v>0</v>
      </c>
      <c r="U42" s="26">
        <f t="shared" si="36"/>
        <v>0</v>
      </c>
      <c r="V42" s="26">
        <f t="shared" si="36"/>
        <v>0</v>
      </c>
      <c r="W42" s="26">
        <f t="shared" si="36"/>
        <v>29264996.139999997</v>
      </c>
      <c r="X42" s="19">
        <v>0</v>
      </c>
      <c r="Y42" s="19">
        <v>0</v>
      </c>
      <c r="Z42" s="19">
        <v>14765232.25</v>
      </c>
      <c r="AA42" s="19">
        <v>-14765232.25</v>
      </c>
      <c r="AB42" s="19">
        <f t="shared" si="6"/>
        <v>15.001089617987217</v>
      </c>
      <c r="AC42" s="19">
        <f t="shared" si="4"/>
        <v>15.001089617987217</v>
      </c>
      <c r="AD42" s="6">
        <v>0</v>
      </c>
      <c r="AE42" s="7">
        <v>0</v>
      </c>
      <c r="AF42" s="6">
        <v>0</v>
      </c>
      <c r="AG42" s="19">
        <f t="shared" ref="AG42" si="37">SUM(AG43:AG46)</f>
        <v>353377644.42000002</v>
      </c>
      <c r="AH42" s="19">
        <f t="shared" si="3"/>
        <v>8.2815075039714916</v>
      </c>
    </row>
    <row r="43" spans="1:34" outlineLevel="1">
      <c r="A43" s="13" t="s">
        <v>74</v>
      </c>
      <c r="B43" s="5" t="s">
        <v>2</v>
      </c>
      <c r="C43" s="5" t="s">
        <v>75</v>
      </c>
      <c r="D43" s="27">
        <v>3345600</v>
      </c>
      <c r="E43" s="27">
        <v>3345600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0</v>
      </c>
      <c r="N43" s="27">
        <v>0</v>
      </c>
      <c r="O43" s="27">
        <v>0</v>
      </c>
      <c r="P43" s="27">
        <v>0</v>
      </c>
      <c r="Q43" s="27">
        <v>0</v>
      </c>
      <c r="R43" s="27">
        <v>0</v>
      </c>
      <c r="S43" s="27">
        <v>0</v>
      </c>
      <c r="T43" s="27">
        <v>0</v>
      </c>
      <c r="U43" s="27">
        <v>0</v>
      </c>
      <c r="V43" s="27">
        <v>0</v>
      </c>
      <c r="W43" s="27">
        <v>1672122.43</v>
      </c>
      <c r="X43" s="16">
        <v>0</v>
      </c>
      <c r="Y43" s="16">
        <v>0</v>
      </c>
      <c r="Z43" s="16">
        <v>835851.55</v>
      </c>
      <c r="AA43" s="16">
        <v>-835851.55</v>
      </c>
      <c r="AB43" s="16">
        <f t="shared" si="6"/>
        <v>49.979747429459586</v>
      </c>
      <c r="AC43" s="16">
        <f t="shared" si="4"/>
        <v>49.979747429459586</v>
      </c>
      <c r="AD43" s="14">
        <v>0</v>
      </c>
      <c r="AE43" s="15">
        <v>0</v>
      </c>
      <c r="AF43" s="14">
        <v>0</v>
      </c>
      <c r="AG43" s="16">
        <v>803113.16</v>
      </c>
      <c r="AH43" s="16">
        <f t="shared" si="3"/>
        <v>208.20508407557406</v>
      </c>
    </row>
    <row r="44" spans="1:34" ht="31.5" outlineLevel="1">
      <c r="A44" s="13" t="s">
        <v>76</v>
      </c>
      <c r="B44" s="5" t="s">
        <v>2</v>
      </c>
      <c r="C44" s="5" t="s">
        <v>77</v>
      </c>
      <c r="D44" s="27">
        <v>85840284.700000003</v>
      </c>
      <c r="E44" s="27">
        <v>85840284.700000003</v>
      </c>
      <c r="F44" s="27">
        <v>0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7">
        <v>0</v>
      </c>
      <c r="M44" s="27">
        <v>0</v>
      </c>
      <c r="N44" s="27">
        <v>0</v>
      </c>
      <c r="O44" s="27">
        <v>0</v>
      </c>
      <c r="P44" s="27">
        <v>0</v>
      </c>
      <c r="Q44" s="27">
        <v>0</v>
      </c>
      <c r="R44" s="27">
        <v>0</v>
      </c>
      <c r="S44" s="27">
        <v>0</v>
      </c>
      <c r="T44" s="27">
        <v>0</v>
      </c>
      <c r="U44" s="27">
        <v>0</v>
      </c>
      <c r="V44" s="27">
        <v>0</v>
      </c>
      <c r="W44" s="27">
        <v>1953140.97</v>
      </c>
      <c r="X44" s="16">
        <v>0</v>
      </c>
      <c r="Y44" s="16">
        <v>0</v>
      </c>
      <c r="Z44" s="16">
        <v>1037237.14</v>
      </c>
      <c r="AA44" s="16">
        <v>-1037237.14</v>
      </c>
      <c r="AB44" s="16">
        <f t="shared" si="6"/>
        <v>2.2753197718599831</v>
      </c>
      <c r="AC44" s="16">
        <f t="shared" si="4"/>
        <v>2.2753197718599831</v>
      </c>
      <c r="AD44" s="14">
        <v>0</v>
      </c>
      <c r="AE44" s="15">
        <v>0</v>
      </c>
      <c r="AF44" s="14">
        <v>0</v>
      </c>
      <c r="AG44" s="16">
        <v>302586148</v>
      </c>
      <c r="AH44" s="16">
        <f t="shared" si="3"/>
        <v>0.64548261145120234</v>
      </c>
    </row>
    <row r="45" spans="1:34" outlineLevel="1">
      <c r="A45" s="13" t="s">
        <v>78</v>
      </c>
      <c r="B45" s="5" t="s">
        <v>2</v>
      </c>
      <c r="C45" s="5" t="s">
        <v>79</v>
      </c>
      <c r="D45" s="27">
        <v>104886967.09999999</v>
      </c>
      <c r="E45" s="27">
        <v>104886967.09999999</v>
      </c>
      <c r="F45" s="27">
        <v>0</v>
      </c>
      <c r="G45" s="27">
        <v>0</v>
      </c>
      <c r="H45" s="27">
        <v>0</v>
      </c>
      <c r="I45" s="27">
        <v>0</v>
      </c>
      <c r="J45" s="27">
        <v>0</v>
      </c>
      <c r="K45" s="27">
        <v>0</v>
      </c>
      <c r="L45" s="27">
        <v>0</v>
      </c>
      <c r="M45" s="27">
        <v>0</v>
      </c>
      <c r="N45" s="27">
        <v>0</v>
      </c>
      <c r="O45" s="27">
        <v>0</v>
      </c>
      <c r="P45" s="27">
        <v>0</v>
      </c>
      <c r="Q45" s="27">
        <v>0</v>
      </c>
      <c r="R45" s="27">
        <v>0</v>
      </c>
      <c r="S45" s="27">
        <v>0</v>
      </c>
      <c r="T45" s="27">
        <v>0</v>
      </c>
      <c r="U45" s="27">
        <v>0</v>
      </c>
      <c r="V45" s="27">
        <v>0</v>
      </c>
      <c r="W45" s="27">
        <v>24626781.539999999</v>
      </c>
      <c r="X45" s="16">
        <v>0</v>
      </c>
      <c r="Y45" s="16">
        <v>0</v>
      </c>
      <c r="Z45" s="16">
        <v>12892143.560000001</v>
      </c>
      <c r="AA45" s="16">
        <v>-12892143.560000001</v>
      </c>
      <c r="AB45" s="16">
        <f t="shared" si="6"/>
        <v>23.479353270383584</v>
      </c>
      <c r="AC45" s="16">
        <f t="shared" si="4"/>
        <v>23.479353270383584</v>
      </c>
      <c r="AD45" s="14">
        <v>0</v>
      </c>
      <c r="AE45" s="15">
        <v>0</v>
      </c>
      <c r="AF45" s="14">
        <v>0</v>
      </c>
      <c r="AG45" s="16">
        <v>49988383.259999998</v>
      </c>
      <c r="AH45" s="16">
        <f t="shared" si="3"/>
        <v>49.265009056026031</v>
      </c>
    </row>
    <row r="46" spans="1:34" ht="31.5" outlineLevel="1">
      <c r="A46" s="13" t="s">
        <v>80</v>
      </c>
      <c r="B46" s="5" t="s">
        <v>2</v>
      </c>
      <c r="C46" s="5" t="s">
        <v>81</v>
      </c>
      <c r="D46" s="27">
        <v>1012951.2</v>
      </c>
      <c r="E46" s="27">
        <v>1012951.2</v>
      </c>
      <c r="F46" s="27">
        <v>0</v>
      </c>
      <c r="G46" s="27">
        <v>0</v>
      </c>
      <c r="H46" s="27">
        <v>0</v>
      </c>
      <c r="I46" s="27">
        <v>0</v>
      </c>
      <c r="J46" s="27">
        <v>0</v>
      </c>
      <c r="K46" s="27">
        <v>0</v>
      </c>
      <c r="L46" s="27">
        <v>0</v>
      </c>
      <c r="M46" s="27">
        <v>0</v>
      </c>
      <c r="N46" s="27">
        <v>0</v>
      </c>
      <c r="O46" s="27">
        <v>0</v>
      </c>
      <c r="P46" s="27">
        <v>0</v>
      </c>
      <c r="Q46" s="27">
        <v>0</v>
      </c>
      <c r="R46" s="27">
        <v>0</v>
      </c>
      <c r="S46" s="27">
        <v>0</v>
      </c>
      <c r="T46" s="27">
        <v>0</v>
      </c>
      <c r="U46" s="27">
        <v>0</v>
      </c>
      <c r="V46" s="27">
        <v>0</v>
      </c>
      <c r="W46" s="27">
        <v>1012951.2</v>
      </c>
      <c r="X46" s="16">
        <v>0</v>
      </c>
      <c r="Y46" s="16">
        <v>0</v>
      </c>
      <c r="Z46" s="16">
        <v>0</v>
      </c>
      <c r="AA46" s="16">
        <v>0</v>
      </c>
      <c r="AB46" s="16">
        <f t="shared" si="6"/>
        <v>100</v>
      </c>
      <c r="AC46" s="16">
        <f t="shared" si="4"/>
        <v>100</v>
      </c>
      <c r="AD46" s="14">
        <v>0</v>
      </c>
      <c r="AE46" s="15">
        <v>0</v>
      </c>
      <c r="AF46" s="14">
        <v>0</v>
      </c>
      <c r="AG46" s="16">
        <v>0</v>
      </c>
      <c r="AH46" s="16" t="str">
        <f t="shared" si="3"/>
        <v>--</v>
      </c>
    </row>
    <row r="47" spans="1:34" s="11" customFormat="1" ht="31.5">
      <c r="A47" s="4" t="s">
        <v>82</v>
      </c>
      <c r="B47" s="12" t="s">
        <v>2</v>
      </c>
      <c r="C47" s="12" t="s">
        <v>83</v>
      </c>
      <c r="D47" s="26">
        <f t="shared" ref="D47:AA47" si="38">SUM(D48:D49)</f>
        <v>24151283.98</v>
      </c>
      <c r="E47" s="26">
        <f t="shared" si="38"/>
        <v>24151283.98</v>
      </c>
      <c r="F47" s="26">
        <f t="shared" si="38"/>
        <v>0</v>
      </c>
      <c r="G47" s="26">
        <f t="shared" si="38"/>
        <v>0</v>
      </c>
      <c r="H47" s="26">
        <f t="shared" si="38"/>
        <v>0</v>
      </c>
      <c r="I47" s="26">
        <f t="shared" si="38"/>
        <v>0</v>
      </c>
      <c r="J47" s="26">
        <f t="shared" si="38"/>
        <v>0</v>
      </c>
      <c r="K47" s="26">
        <f t="shared" si="38"/>
        <v>0</v>
      </c>
      <c r="L47" s="26">
        <f t="shared" si="38"/>
        <v>0</v>
      </c>
      <c r="M47" s="26">
        <f t="shared" si="38"/>
        <v>0</v>
      </c>
      <c r="N47" s="26">
        <f t="shared" si="38"/>
        <v>0</v>
      </c>
      <c r="O47" s="26">
        <f t="shared" si="38"/>
        <v>0</v>
      </c>
      <c r="P47" s="26">
        <f t="shared" si="38"/>
        <v>0</v>
      </c>
      <c r="Q47" s="26">
        <f t="shared" si="38"/>
        <v>0</v>
      </c>
      <c r="R47" s="26">
        <f t="shared" si="38"/>
        <v>0</v>
      </c>
      <c r="S47" s="26">
        <f t="shared" si="38"/>
        <v>0</v>
      </c>
      <c r="T47" s="26">
        <f t="shared" si="38"/>
        <v>0</v>
      </c>
      <c r="U47" s="26">
        <f t="shared" si="38"/>
        <v>0</v>
      </c>
      <c r="V47" s="26">
        <f t="shared" si="38"/>
        <v>0</v>
      </c>
      <c r="W47" s="26">
        <f t="shared" si="38"/>
        <v>12411786.470000001</v>
      </c>
      <c r="X47" s="19">
        <f t="shared" si="38"/>
        <v>0</v>
      </c>
      <c r="Y47" s="19">
        <f t="shared" si="38"/>
        <v>0</v>
      </c>
      <c r="Z47" s="19">
        <f t="shared" si="38"/>
        <v>5421685.7699999996</v>
      </c>
      <c r="AA47" s="19">
        <f t="shared" si="38"/>
        <v>-5421685.7699999996</v>
      </c>
      <c r="AB47" s="19">
        <f t="shared" si="6"/>
        <v>51.391828609519749</v>
      </c>
      <c r="AC47" s="19">
        <f t="shared" si="4"/>
        <v>51.391828609519749</v>
      </c>
      <c r="AD47" s="6">
        <v>0</v>
      </c>
      <c r="AE47" s="7">
        <v>0</v>
      </c>
      <c r="AF47" s="6">
        <v>0</v>
      </c>
      <c r="AG47" s="19">
        <f t="shared" ref="AG47" si="39">SUM(AG48:AG49)</f>
        <v>7797840.9400000004</v>
      </c>
      <c r="AH47" s="19">
        <f t="shared" si="3"/>
        <v>159.16952609705322</v>
      </c>
    </row>
    <row r="48" spans="1:34" outlineLevel="1">
      <c r="A48" s="13" t="s">
        <v>84</v>
      </c>
      <c r="B48" s="5" t="s">
        <v>2</v>
      </c>
      <c r="C48" s="5" t="s">
        <v>85</v>
      </c>
      <c r="D48" s="27">
        <v>2428560.59</v>
      </c>
      <c r="E48" s="27">
        <v>2428560.59</v>
      </c>
      <c r="F48" s="27">
        <v>0</v>
      </c>
      <c r="G48" s="27">
        <v>0</v>
      </c>
      <c r="H48" s="27">
        <v>0</v>
      </c>
      <c r="I48" s="27">
        <v>0</v>
      </c>
      <c r="J48" s="27">
        <v>0</v>
      </c>
      <c r="K48" s="27">
        <v>0</v>
      </c>
      <c r="L48" s="27">
        <v>0</v>
      </c>
      <c r="M48" s="27">
        <v>0</v>
      </c>
      <c r="N48" s="27">
        <v>0</v>
      </c>
      <c r="O48" s="27">
        <v>0</v>
      </c>
      <c r="P48" s="27">
        <v>0</v>
      </c>
      <c r="Q48" s="27">
        <v>0</v>
      </c>
      <c r="R48" s="27">
        <v>0</v>
      </c>
      <c r="S48" s="27">
        <v>0</v>
      </c>
      <c r="T48" s="27">
        <v>0</v>
      </c>
      <c r="U48" s="27">
        <v>0</v>
      </c>
      <c r="V48" s="27">
        <v>0</v>
      </c>
      <c r="W48" s="27">
        <v>1595016.14</v>
      </c>
      <c r="X48" s="16">
        <v>0</v>
      </c>
      <c r="Y48" s="16">
        <v>0</v>
      </c>
      <c r="Z48" s="16">
        <v>96685.77</v>
      </c>
      <c r="AA48" s="16">
        <v>-96685.77</v>
      </c>
      <c r="AB48" s="16">
        <f t="shared" si="6"/>
        <v>65.677428290969672</v>
      </c>
      <c r="AC48" s="16">
        <f t="shared" si="4"/>
        <v>65.677428290969672</v>
      </c>
      <c r="AD48" s="14">
        <v>0</v>
      </c>
      <c r="AE48" s="15">
        <v>0</v>
      </c>
      <c r="AF48" s="14">
        <v>0</v>
      </c>
      <c r="AG48" s="16">
        <v>7797840.9400000004</v>
      </c>
      <c r="AH48" s="16">
        <f t="shared" si="3"/>
        <v>20.454586753855995</v>
      </c>
    </row>
    <row r="49" spans="1:34" outlineLevel="1">
      <c r="A49" s="13" t="s">
        <v>86</v>
      </c>
      <c r="B49" s="5" t="s">
        <v>2</v>
      </c>
      <c r="C49" s="5" t="s">
        <v>87</v>
      </c>
      <c r="D49" s="27">
        <v>21722723.390000001</v>
      </c>
      <c r="E49" s="27">
        <v>21722723.390000001</v>
      </c>
      <c r="F49" s="27">
        <v>0</v>
      </c>
      <c r="G49" s="27">
        <v>0</v>
      </c>
      <c r="H49" s="27">
        <v>0</v>
      </c>
      <c r="I49" s="27">
        <v>0</v>
      </c>
      <c r="J49" s="27">
        <v>0</v>
      </c>
      <c r="K49" s="27">
        <v>0</v>
      </c>
      <c r="L49" s="27">
        <v>0</v>
      </c>
      <c r="M49" s="27">
        <v>0</v>
      </c>
      <c r="N49" s="27">
        <v>0</v>
      </c>
      <c r="O49" s="27">
        <v>0</v>
      </c>
      <c r="P49" s="27">
        <v>0</v>
      </c>
      <c r="Q49" s="27">
        <v>0</v>
      </c>
      <c r="R49" s="27">
        <v>0</v>
      </c>
      <c r="S49" s="27">
        <v>0</v>
      </c>
      <c r="T49" s="27">
        <v>0</v>
      </c>
      <c r="U49" s="27">
        <v>0</v>
      </c>
      <c r="V49" s="27">
        <v>0</v>
      </c>
      <c r="W49" s="27">
        <v>10816770.33</v>
      </c>
      <c r="X49" s="16">
        <v>0</v>
      </c>
      <c r="Y49" s="16">
        <v>0</v>
      </c>
      <c r="Z49" s="16">
        <v>5325000</v>
      </c>
      <c r="AA49" s="16">
        <v>-5325000</v>
      </c>
      <c r="AB49" s="16">
        <f t="shared" si="6"/>
        <v>49.794724794863761</v>
      </c>
      <c r="AC49" s="16">
        <f t="shared" si="4"/>
        <v>49.794724794863761</v>
      </c>
      <c r="AD49" s="14">
        <v>0</v>
      </c>
      <c r="AE49" s="15">
        <v>0</v>
      </c>
      <c r="AF49" s="14">
        <v>0</v>
      </c>
      <c r="AG49" s="16">
        <v>0</v>
      </c>
      <c r="AH49" s="16" t="str">
        <f t="shared" si="3"/>
        <v>--</v>
      </c>
    </row>
    <row r="50" spans="1:34" s="11" customFormat="1" ht="31.5">
      <c r="A50" s="4" t="s">
        <v>88</v>
      </c>
      <c r="B50" s="12" t="s">
        <v>2</v>
      </c>
      <c r="C50" s="12" t="s">
        <v>89</v>
      </c>
      <c r="D50" s="26">
        <f t="shared" ref="D50:AA50" si="40">D51</f>
        <v>9500000</v>
      </c>
      <c r="E50" s="26">
        <f t="shared" si="40"/>
        <v>9500000</v>
      </c>
      <c r="F50" s="26">
        <f t="shared" si="40"/>
        <v>0</v>
      </c>
      <c r="G50" s="26">
        <f t="shared" si="40"/>
        <v>0</v>
      </c>
      <c r="H50" s="26">
        <f t="shared" si="40"/>
        <v>0</v>
      </c>
      <c r="I50" s="26">
        <f t="shared" si="40"/>
        <v>0</v>
      </c>
      <c r="J50" s="26">
        <f t="shared" si="40"/>
        <v>0</v>
      </c>
      <c r="K50" s="26">
        <f t="shared" si="40"/>
        <v>0</v>
      </c>
      <c r="L50" s="26">
        <f t="shared" si="40"/>
        <v>0</v>
      </c>
      <c r="M50" s="26">
        <f t="shared" si="40"/>
        <v>0</v>
      </c>
      <c r="N50" s="26">
        <f t="shared" si="40"/>
        <v>0</v>
      </c>
      <c r="O50" s="26">
        <f t="shared" si="40"/>
        <v>0</v>
      </c>
      <c r="P50" s="26">
        <f t="shared" si="40"/>
        <v>0</v>
      </c>
      <c r="Q50" s="26">
        <f t="shared" si="40"/>
        <v>0</v>
      </c>
      <c r="R50" s="26">
        <f t="shared" si="40"/>
        <v>0</v>
      </c>
      <c r="S50" s="26">
        <f t="shared" si="40"/>
        <v>0</v>
      </c>
      <c r="T50" s="26">
        <f t="shared" si="40"/>
        <v>0</v>
      </c>
      <c r="U50" s="26">
        <f t="shared" si="40"/>
        <v>0</v>
      </c>
      <c r="V50" s="26">
        <f t="shared" si="40"/>
        <v>0</v>
      </c>
      <c r="W50" s="26">
        <f t="shared" si="40"/>
        <v>5000000</v>
      </c>
      <c r="X50" s="19">
        <f t="shared" si="40"/>
        <v>0</v>
      </c>
      <c r="Y50" s="19">
        <f t="shared" si="40"/>
        <v>0</v>
      </c>
      <c r="Z50" s="19">
        <f t="shared" si="40"/>
        <v>2300000</v>
      </c>
      <c r="AA50" s="19">
        <f t="shared" si="40"/>
        <v>-2300000</v>
      </c>
      <c r="AB50" s="19">
        <f t="shared" si="6"/>
        <v>52.631578947368418</v>
      </c>
      <c r="AC50" s="19">
        <f t="shared" si="4"/>
        <v>52.631578947368418</v>
      </c>
      <c r="AD50" s="6">
        <v>0</v>
      </c>
      <c r="AE50" s="7">
        <v>0</v>
      </c>
      <c r="AF50" s="6">
        <v>0</v>
      </c>
      <c r="AG50" s="19">
        <f t="shared" ref="AG50" si="41">AG51</f>
        <v>3400000</v>
      </c>
      <c r="AH50" s="19">
        <f t="shared" si="3"/>
        <v>147.05882352941177</v>
      </c>
    </row>
    <row r="51" spans="1:34" ht="31.5" outlineLevel="1">
      <c r="A51" s="13" t="s">
        <v>90</v>
      </c>
      <c r="B51" s="5" t="s">
        <v>2</v>
      </c>
      <c r="C51" s="5" t="s">
        <v>91</v>
      </c>
      <c r="D51" s="27">
        <v>9500000</v>
      </c>
      <c r="E51" s="27">
        <v>9500000</v>
      </c>
      <c r="F51" s="27">
        <v>0</v>
      </c>
      <c r="G51" s="27">
        <v>0</v>
      </c>
      <c r="H51" s="27">
        <v>0</v>
      </c>
      <c r="I51" s="27">
        <v>0</v>
      </c>
      <c r="J51" s="27">
        <v>0</v>
      </c>
      <c r="K51" s="27">
        <v>0</v>
      </c>
      <c r="L51" s="27">
        <v>0</v>
      </c>
      <c r="M51" s="27">
        <v>0</v>
      </c>
      <c r="N51" s="27">
        <v>0</v>
      </c>
      <c r="O51" s="27">
        <v>0</v>
      </c>
      <c r="P51" s="27">
        <v>0</v>
      </c>
      <c r="Q51" s="27">
        <v>0</v>
      </c>
      <c r="R51" s="27">
        <v>0</v>
      </c>
      <c r="S51" s="27">
        <v>0</v>
      </c>
      <c r="T51" s="27">
        <v>0</v>
      </c>
      <c r="U51" s="27">
        <v>0</v>
      </c>
      <c r="V51" s="27">
        <v>0</v>
      </c>
      <c r="W51" s="27">
        <v>5000000</v>
      </c>
      <c r="X51" s="16">
        <v>0</v>
      </c>
      <c r="Y51" s="16">
        <v>0</v>
      </c>
      <c r="Z51" s="16">
        <v>2300000</v>
      </c>
      <c r="AA51" s="16">
        <v>-2300000</v>
      </c>
      <c r="AB51" s="16">
        <f t="shared" si="6"/>
        <v>52.631578947368418</v>
      </c>
      <c r="AC51" s="16">
        <f t="shared" si="4"/>
        <v>52.631578947368418</v>
      </c>
      <c r="AD51" s="14">
        <v>0</v>
      </c>
      <c r="AE51" s="15">
        <v>0</v>
      </c>
      <c r="AF51" s="14">
        <v>0</v>
      </c>
      <c r="AG51" s="16">
        <v>3400000</v>
      </c>
      <c r="AH51" s="16">
        <f t="shared" si="3"/>
        <v>147.05882352941177</v>
      </c>
    </row>
    <row r="52" spans="1:34" s="11" customFormat="1" ht="27" customHeight="1">
      <c r="A52" s="20" t="s">
        <v>92</v>
      </c>
      <c r="B52" s="21"/>
      <c r="C52" s="21"/>
      <c r="D52" s="22">
        <f>D6+D15+D18+D25+D30+D32+D39+D42+D47+D50</f>
        <v>1881277561.3600001</v>
      </c>
      <c r="E52" s="22">
        <f>E6+E15+E18+E25+E30+E32+E39+E42+E47+E50</f>
        <v>1886019057.76</v>
      </c>
      <c r="F52" s="22">
        <f t="shared" ref="F52:V52" si="42">F6+F15+F18+F25+F30+F32+F39+F42+F47+F50</f>
        <v>0</v>
      </c>
      <c r="G52" s="22">
        <f t="shared" si="42"/>
        <v>0</v>
      </c>
      <c r="H52" s="22">
        <f t="shared" si="42"/>
        <v>0</v>
      </c>
      <c r="I52" s="22">
        <f t="shared" si="42"/>
        <v>0</v>
      </c>
      <c r="J52" s="22">
        <f t="shared" si="42"/>
        <v>0</v>
      </c>
      <c r="K52" s="22">
        <f t="shared" si="42"/>
        <v>0</v>
      </c>
      <c r="L52" s="22">
        <f t="shared" si="42"/>
        <v>0</v>
      </c>
      <c r="M52" s="22">
        <f t="shared" si="42"/>
        <v>0</v>
      </c>
      <c r="N52" s="22">
        <f t="shared" si="42"/>
        <v>0</v>
      </c>
      <c r="O52" s="22">
        <f t="shared" si="42"/>
        <v>0</v>
      </c>
      <c r="P52" s="22">
        <f t="shared" si="42"/>
        <v>0</v>
      </c>
      <c r="Q52" s="22">
        <f t="shared" si="42"/>
        <v>0</v>
      </c>
      <c r="R52" s="22">
        <f t="shared" si="42"/>
        <v>0</v>
      </c>
      <c r="S52" s="22">
        <f t="shared" si="42"/>
        <v>0</v>
      </c>
      <c r="T52" s="22">
        <f t="shared" si="42"/>
        <v>0</v>
      </c>
      <c r="U52" s="22">
        <f t="shared" si="42"/>
        <v>0</v>
      </c>
      <c r="V52" s="22">
        <f t="shared" si="42"/>
        <v>0</v>
      </c>
      <c r="W52" s="22">
        <f>W6+W15+W18+W25+W30+AG32+W39+W42+W47+W50</f>
        <v>719220014.87</v>
      </c>
      <c r="X52" s="22">
        <v>0</v>
      </c>
      <c r="Y52" s="22">
        <v>0</v>
      </c>
      <c r="Z52" s="22">
        <v>363443771.17000002</v>
      </c>
      <c r="AA52" s="22">
        <v>-363443771.17000002</v>
      </c>
      <c r="AB52" s="22">
        <f t="shared" si="6"/>
        <v>38.230404148873518</v>
      </c>
      <c r="AC52" s="22">
        <f>W52/E52*100</f>
        <v>38.134292011036628</v>
      </c>
      <c r="AD52" s="8">
        <v>0</v>
      </c>
      <c r="AE52" s="9">
        <v>0</v>
      </c>
      <c r="AF52" s="8">
        <v>0</v>
      </c>
      <c r="AG52" s="22">
        <f>AG6+AG15+AG18+AG25+AG30+AG32+AG39+AG42+AG47+AG50</f>
        <v>1063929815.1500001</v>
      </c>
      <c r="AH52" s="22">
        <f t="shared" si="3"/>
        <v>67.60032519331169</v>
      </c>
    </row>
    <row r="53" spans="1:34" ht="12.75" customHeight="1">
      <c r="A53" s="2"/>
      <c r="B53" s="2"/>
      <c r="C53" s="2"/>
      <c r="D53" s="24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 t="s">
        <v>0</v>
      </c>
      <c r="Q53" s="2"/>
      <c r="R53" s="2"/>
      <c r="S53" s="2"/>
      <c r="T53" s="2"/>
      <c r="U53" s="2"/>
      <c r="V53" s="2" t="s">
        <v>0</v>
      </c>
      <c r="W53" s="2"/>
      <c r="X53" s="2"/>
      <c r="Y53" s="2"/>
      <c r="Z53" s="2" t="s">
        <v>0</v>
      </c>
      <c r="AA53" s="2"/>
      <c r="AB53" s="2"/>
      <c r="AC53" s="2"/>
      <c r="AD53" s="2"/>
      <c r="AE53" s="2"/>
      <c r="AF53" s="2"/>
      <c r="AG53" s="2"/>
      <c r="AH53" s="2"/>
    </row>
    <row r="54" spans="1:34">
      <c r="A54" s="29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2"/>
    </row>
  </sheetData>
  <mergeCells count="34">
    <mergeCell ref="A2:AH2"/>
    <mergeCell ref="AG4:AG5"/>
    <mergeCell ref="AH4:AH5"/>
    <mergeCell ref="A4:A5"/>
    <mergeCell ref="B4:B5"/>
    <mergeCell ref="C4:C5"/>
    <mergeCell ref="D4:D5"/>
    <mergeCell ref="E4:E5"/>
    <mergeCell ref="N4:N5"/>
    <mergeCell ref="O4:O5"/>
    <mergeCell ref="Q4:Q5"/>
    <mergeCell ref="G4:G5"/>
    <mergeCell ref="H4:H5"/>
    <mergeCell ref="I4:I5"/>
    <mergeCell ref="A1:AH1"/>
    <mergeCell ref="AD4:AD5"/>
    <mergeCell ref="AE4:AE5"/>
    <mergeCell ref="AF4:AF5"/>
    <mergeCell ref="AC4:AC5"/>
    <mergeCell ref="F4:F5"/>
    <mergeCell ref="A54:V54"/>
    <mergeCell ref="X4:X5"/>
    <mergeCell ref="Y4:Y5"/>
    <mergeCell ref="AA4:AA5"/>
    <mergeCell ref="AB4:AB5"/>
    <mergeCell ref="R4:R5"/>
    <mergeCell ref="S4:S5"/>
    <mergeCell ref="T4:T5"/>
    <mergeCell ref="U4:U5"/>
    <mergeCell ref="W4:W5"/>
    <mergeCell ref="L4:L5"/>
    <mergeCell ref="M4:M5"/>
    <mergeCell ref="J4:J5"/>
    <mergeCell ref="K4:K5"/>
  </mergeCells>
  <pageMargins left="0.59055118110236227" right="0.59055118110236227" top="0.59055118110236227" bottom="0.59055118110236227" header="0.39370078740157483" footer="0.39370078740157483"/>
  <pageSetup paperSize="9" scale="42" fitToHeight="20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4&lt;/string&gt;&#10;    &lt;string&gt;31.03.2024&lt;/string&gt;&#10;  &lt;/DateInfo&gt;&#10;  &lt;Code&gt;SQUERY_ANAL_ISP_BUDG&lt;/Code&gt;&#10;  &lt;ObjectCode&gt;SQUERY_ANAL_ISP_BUDG&lt;/ObjectCode&gt;&#10;  &lt;DocName&gt;Бюджет по разд(Аналитический отчет по исполнению бюджета с произвольной группировкой)&lt;/DocName&gt;&#10;  &lt;VariantName&gt;Бюджет по разд&lt;/VariantName&gt;&#10;  &lt;VariantLink&gt;52814652&lt;/VariantLink&gt;&#10;  &lt;ReportCode&gt;46404A975FCF49A1AF161DFD0F37BE&lt;/ReportCode&gt;&#10;  &lt;SvodReportLink xsi:nil=&quot;true&quot; /&gt;&#10;  &lt;ReportLink&gt;198118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C4F98F18-51B0-4D19-9853-1CA3A5CC4CC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без учета счетов бюджета</vt:lpstr>
      <vt:lpstr>'без учета счетов бюджета'!Заголовки_для_печати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Пшоняк Светлана Ивановна</dc:creator>
  <cp:lastModifiedBy>Semerich</cp:lastModifiedBy>
  <cp:lastPrinted>2024-07-01T23:56:09Z</cp:lastPrinted>
  <dcterms:created xsi:type="dcterms:W3CDTF">2024-07-01T23:55:16Z</dcterms:created>
  <dcterms:modified xsi:type="dcterms:W3CDTF">2024-07-26T00:31:17Z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Бюджет по разд(Аналитический отчет по исполнению бюджета с произвольной группировкой)</vt:lpwstr>
  </property>
  <property fmtid="{D5CDD505-2E9C-101B-9397-08002B2CF9AE}" pid="3" name="Название отчета">
    <vt:lpwstr>Бюджет по разд(4).xlsx</vt:lpwstr>
  </property>
  <property fmtid="{D5CDD505-2E9C-101B-9397-08002B2CF9AE}" pid="4" name="Версия клиента">
    <vt:lpwstr>23.2.49.5060 (.NET 4.7.2)</vt:lpwstr>
  </property>
  <property fmtid="{D5CDD505-2E9C-101B-9397-08002B2CF9AE}" pid="5" name="Версия базы">
    <vt:lpwstr>23.2.3582.28823260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192.168.1.245</vt:lpwstr>
  </property>
  <property fmtid="{D5CDD505-2E9C-101B-9397-08002B2CF9AE}" pid="8" name="База">
    <vt:lpwstr>budget_ks_2024</vt:lpwstr>
  </property>
  <property fmtid="{D5CDD505-2E9C-101B-9397-08002B2CF9AE}" pid="9" name="Пользователь">
    <vt:lpwstr>admin1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не используется</vt:lpwstr>
  </property>
</Properties>
</file>